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992e9dc16d63b3bb/Leafield Parish Council/My Documents/Accounts/2021-2022/Budget update/"/>
    </mc:Choice>
  </mc:AlternateContent>
  <xr:revisionPtr revIDLastSave="110" documentId="8_{AEE694D3-0C8B-43C2-9F6A-2E3880466129}" xr6:coauthVersionLast="47" xr6:coauthVersionMax="47" xr10:uidLastSave="{BF2300B0-C952-4C96-8E8C-F57E3F5B2CDA}"/>
  <bookViews>
    <workbookView xWindow="-110" yWindow="-110" windowWidth="19420" windowHeight="10420" tabRatio="500" xr2:uid="{00000000-000D-0000-FFFF-FFFF00000000}"/>
  </bookViews>
  <sheets>
    <sheet name="Budget v actual 31.10.21" sheetId="5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5" i="5"/>
  <c r="E18" i="5"/>
  <c r="D6" i="5"/>
  <c r="D7" i="5"/>
  <c r="D8" i="5"/>
  <c r="D9" i="5"/>
  <c r="D10" i="5"/>
  <c r="D11" i="5"/>
  <c r="D12" i="5"/>
  <c r="D5" i="5"/>
  <c r="B14" i="5"/>
  <c r="C14" i="5" l="1"/>
  <c r="D14" i="5" l="1"/>
  <c r="E14" i="5"/>
  <c r="C54" i="5" l="1"/>
  <c r="C66" i="5"/>
  <c r="C60" i="5"/>
  <c r="C70" i="5" l="1"/>
  <c r="C72" i="5" s="1"/>
  <c r="D58" i="5" l="1"/>
  <c r="D59" i="5"/>
  <c r="E29" i="5" l="1"/>
  <c r="D29" i="5"/>
  <c r="E24" i="5"/>
  <c r="E25" i="5"/>
  <c r="D24" i="5"/>
  <c r="D25" i="5"/>
  <c r="E19" i="5"/>
  <c r="E20" i="5"/>
  <c r="E21" i="5"/>
  <c r="D18" i="5"/>
  <c r="D19" i="5"/>
  <c r="D20" i="5"/>
  <c r="D21" i="5"/>
  <c r="D47" i="5" l="1"/>
  <c r="E47" i="5"/>
  <c r="D50" i="5"/>
  <c r="E50" i="5"/>
  <c r="D45" i="5"/>
  <c r="E45" i="5"/>
  <c r="D33" i="5" l="1"/>
  <c r="E22" i="5"/>
  <c r="E23" i="5"/>
  <c r="E26" i="5"/>
  <c r="E27" i="5"/>
  <c r="E28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6" i="5"/>
  <c r="E48" i="5"/>
  <c r="E49" i="5"/>
  <c r="E51" i="5"/>
  <c r="E52" i="5"/>
  <c r="E53" i="5"/>
  <c r="D22" i="5"/>
  <c r="D23" i="5"/>
  <c r="D26" i="5"/>
  <c r="D27" i="5"/>
  <c r="D28" i="5"/>
  <c r="D30" i="5"/>
  <c r="D31" i="5"/>
  <c r="D32" i="5"/>
  <c r="D34" i="5"/>
  <c r="D35" i="5"/>
  <c r="D36" i="5"/>
  <c r="D37" i="5"/>
  <c r="D38" i="5"/>
  <c r="D39" i="5"/>
  <c r="D40" i="5"/>
  <c r="D41" i="5"/>
  <c r="D42" i="5"/>
  <c r="D43" i="5"/>
  <c r="D44" i="5"/>
  <c r="D46" i="5"/>
  <c r="D48" i="5"/>
  <c r="D49" i="5"/>
  <c r="D51" i="5"/>
  <c r="D52" i="5"/>
  <c r="D53" i="5"/>
  <c r="B54" i="5"/>
  <c r="D54" i="5" l="1"/>
  <c r="E54" i="5"/>
</calcChain>
</file>

<file path=xl/sharedStrings.xml><?xml version="1.0" encoding="utf-8"?>
<sst xmlns="http://schemas.openxmlformats.org/spreadsheetml/2006/main" count="67" uniqueCount="65">
  <si>
    <t>SLCC Subs</t>
  </si>
  <si>
    <t>Insurance Premiums</t>
  </si>
  <si>
    <t>Audit/Legal Fees/Land Registry</t>
  </si>
  <si>
    <t>CFO</t>
  </si>
  <si>
    <t>OALC Fees</t>
  </si>
  <si>
    <t>Water</t>
  </si>
  <si>
    <t>Chargeable waste bin</t>
  </si>
  <si>
    <t>Dog waste disposal</t>
  </si>
  <si>
    <t>ROSPA inspection</t>
  </si>
  <si>
    <t>Grass cutting</t>
  </si>
  <si>
    <t>Village Hall repairs</t>
  </si>
  <si>
    <t>OPFA</t>
  </si>
  <si>
    <t>VH car park planning/loan repayment</t>
  </si>
  <si>
    <t>VH car park contingency/project management</t>
  </si>
  <si>
    <t>Playing field &amp; play equip maint</t>
  </si>
  <si>
    <t>Bus donation</t>
  </si>
  <si>
    <t>CCTV</t>
  </si>
  <si>
    <t>Village Regeneration</t>
  </si>
  <si>
    <t>Tree survey/maint</t>
  </si>
  <si>
    <t>Burial ground loan repayment</t>
  </si>
  <si>
    <t>ICCM membership</t>
  </si>
  <si>
    <t>Open Spaces Soc membership</t>
  </si>
  <si>
    <t>Newsletter costs</t>
  </si>
  <si>
    <t>Village website</t>
  </si>
  <si>
    <t>Remembrance wreath</t>
  </si>
  <si>
    <t>TOTALS</t>
  </si>
  <si>
    <t>Balance remaining</t>
  </si>
  <si>
    <t>Payments to date</t>
  </si>
  <si>
    <t>Payments to date %</t>
  </si>
  <si>
    <t>Budget</t>
  </si>
  <si>
    <t>Burial ground creation</t>
  </si>
  <si>
    <t>Lych Gate repairs and regilding</t>
  </si>
  <si>
    <t>Burial ground maintenance</t>
  </si>
  <si>
    <t>Churchyard maintenance</t>
  </si>
  <si>
    <t>Clerk salary</t>
  </si>
  <si>
    <t>Employer HMRC payments</t>
  </si>
  <si>
    <t>Employer pension costs</t>
  </si>
  <si>
    <t>Training and courses</t>
  </si>
  <si>
    <t>Stationery / laptop</t>
  </si>
  <si>
    <t>Council mobile phone</t>
  </si>
  <si>
    <t>Earmarked reserves</t>
  </si>
  <si>
    <t>Transparency Grant</t>
  </si>
  <si>
    <t>Subcriptions 20-21</t>
  </si>
  <si>
    <t>General Reserves</t>
  </si>
  <si>
    <t>Playground repairs</t>
  </si>
  <si>
    <t>TOTAL NET EXPENDITURE</t>
  </si>
  <si>
    <t>Checksum</t>
  </si>
  <si>
    <t>Accounting software</t>
  </si>
  <si>
    <t>Burial ground - phase 2 path</t>
  </si>
  <si>
    <t>Receipts to date</t>
  </si>
  <si>
    <t>Precept</t>
  </si>
  <si>
    <t>Donations</t>
  </si>
  <si>
    <t>Rent</t>
  </si>
  <si>
    <t>Bank interest</t>
  </si>
  <si>
    <t>Course refund</t>
  </si>
  <si>
    <t>Budgeted receipts</t>
  </si>
  <si>
    <t>Village Hall Rent</t>
  </si>
  <si>
    <t>Grants/wayleaves</t>
  </si>
  <si>
    <t>Burial ground fees</t>
  </si>
  <si>
    <t>Difference</t>
  </si>
  <si>
    <t>Receipts to date %</t>
  </si>
  <si>
    <t>Totals</t>
  </si>
  <si>
    <t>Net receipts and payments</t>
  </si>
  <si>
    <t>2021-2022 - Receipts</t>
  </si>
  <si>
    <t>2021-2022 - Budget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</si>
</sst>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2" fontId="0" fillId="0" borderId="1" xfId="0" applyNumberFormat="1" applyBorder="1"/>
    <xf numFmtId="9" fontId="0" fillId="0" borderId="1" xfId="1" applyFont="1" applyBorder="1"/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1" applyFont="1" applyBorder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2" fontId="0" fillId="0" borderId="1" xfId="0" applyNumberFormat="1" applyFill="1" applyBorder="1"/>
    <xf numFmtId="2" fontId="3" fillId="0" borderId="1" xfId="0" applyNumberFormat="1" applyFont="1" applyBorder="1"/>
    <xf numFmtId="0" fontId="1" fillId="0" borderId="0" xfId="0" applyFont="1"/>
    <xf numFmtId="2" fontId="3" fillId="0" borderId="0" xfId="0" applyNumberFormat="1" applyFont="1" applyBorder="1"/>
    <xf numFmtId="0" fontId="0" fillId="0" borderId="0" xfId="0" applyBorder="1"/>
    <xf numFmtId="2" fontId="1" fillId="0" borderId="0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workbookViewId="0">
      <selection activeCell="A18" sqref="A18"/>
    </sheetView>
  </sheetViews>
  <sheetFormatPr defaultRowHeight="14.5" x14ac:dyDescent="0.35"/>
  <cols>
    <col min="1" max="1" width="42.453125" bestFit="1" customWidth="1"/>
    <col min="2" max="2" width="11.7265625" customWidth="1"/>
    <col min="3" max="3" width="9.54296875" customWidth="1"/>
    <col min="4" max="4" width="10.54296875" customWidth="1"/>
    <col min="5" max="5" width="9.81640625" customWidth="1"/>
  </cols>
  <sheetData>
    <row r="1" spans="1:5" x14ac:dyDescent="0.35">
      <c r="A1" s="11" t="s">
        <v>62</v>
      </c>
    </row>
    <row r="4" spans="1:5" s="8" customFormat="1" ht="29" x14ac:dyDescent="0.35">
      <c r="A4" s="18" t="s">
        <v>63</v>
      </c>
      <c r="B4" s="7" t="s">
        <v>55</v>
      </c>
      <c r="C4" s="7" t="s">
        <v>49</v>
      </c>
      <c r="D4" s="19" t="s">
        <v>59</v>
      </c>
      <c r="E4" s="17" t="s">
        <v>60</v>
      </c>
    </row>
    <row r="5" spans="1:5" x14ac:dyDescent="0.35">
      <c r="A5" s="1" t="s">
        <v>50</v>
      </c>
      <c r="B5" s="2">
        <v>61945</v>
      </c>
      <c r="C5" s="2">
        <v>61945</v>
      </c>
      <c r="D5" s="2">
        <f>B5-C5</f>
        <v>0</v>
      </c>
      <c r="E5" s="3">
        <f>C5/B5</f>
        <v>1</v>
      </c>
    </row>
    <row r="6" spans="1:5" x14ac:dyDescent="0.35">
      <c r="A6" s="1" t="s">
        <v>53</v>
      </c>
      <c r="B6" s="2">
        <v>0.5</v>
      </c>
      <c r="C6" s="2">
        <v>0</v>
      </c>
      <c r="D6" s="2">
        <f t="shared" ref="D6:D14" si="0">B6-C6</f>
        <v>0.5</v>
      </c>
      <c r="E6" s="3">
        <f t="shared" ref="E6:E14" si="1">C6/B6</f>
        <v>0</v>
      </c>
    </row>
    <row r="7" spans="1:5" x14ac:dyDescent="0.35">
      <c r="A7" s="1" t="s">
        <v>57</v>
      </c>
      <c r="B7" s="2">
        <v>2</v>
      </c>
      <c r="C7" s="2">
        <v>0</v>
      </c>
      <c r="D7" s="2">
        <f t="shared" si="0"/>
        <v>2</v>
      </c>
      <c r="E7" s="3">
        <f t="shared" si="1"/>
        <v>0</v>
      </c>
    </row>
    <row r="8" spans="1:5" x14ac:dyDescent="0.35">
      <c r="A8" s="1" t="s">
        <v>52</v>
      </c>
      <c r="B8" s="2">
        <v>1300</v>
      </c>
      <c r="C8" s="2">
        <v>325</v>
      </c>
      <c r="D8" s="2">
        <f t="shared" si="0"/>
        <v>975</v>
      </c>
      <c r="E8" s="3">
        <f t="shared" si="1"/>
        <v>0.25</v>
      </c>
    </row>
    <row r="9" spans="1:5" x14ac:dyDescent="0.35">
      <c r="A9" s="1" t="s">
        <v>51</v>
      </c>
      <c r="B9" s="2">
        <v>0</v>
      </c>
      <c r="C9" s="2">
        <v>239.61</v>
      </c>
      <c r="D9" s="2">
        <f t="shared" si="0"/>
        <v>-239.61</v>
      </c>
      <c r="E9" s="3" t="e">
        <f t="shared" si="1"/>
        <v>#DIV/0!</v>
      </c>
    </row>
    <row r="10" spans="1:5" x14ac:dyDescent="0.35">
      <c r="A10" s="1" t="s">
        <v>56</v>
      </c>
      <c r="B10" s="2">
        <v>2</v>
      </c>
      <c r="C10" s="2">
        <v>0</v>
      </c>
      <c r="D10" s="2">
        <f t="shared" si="0"/>
        <v>2</v>
      </c>
      <c r="E10" s="3">
        <f t="shared" si="1"/>
        <v>0</v>
      </c>
    </row>
    <row r="11" spans="1:5" x14ac:dyDescent="0.35">
      <c r="A11" s="1" t="s">
        <v>58</v>
      </c>
      <c r="B11" s="2">
        <v>1650</v>
      </c>
      <c r="C11" s="2">
        <v>550</v>
      </c>
      <c r="D11" s="2">
        <f t="shared" si="0"/>
        <v>1100</v>
      </c>
      <c r="E11" s="3">
        <f t="shared" si="1"/>
        <v>0.33333333333333331</v>
      </c>
    </row>
    <row r="12" spans="1:5" x14ac:dyDescent="0.35">
      <c r="A12" s="1" t="s">
        <v>54</v>
      </c>
      <c r="B12" s="2">
        <v>0</v>
      </c>
      <c r="C12" s="2">
        <v>120</v>
      </c>
      <c r="D12" s="2">
        <f t="shared" si="0"/>
        <v>-120</v>
      </c>
      <c r="E12" s="3" t="e">
        <f t="shared" si="1"/>
        <v>#DIV/0!</v>
      </c>
    </row>
    <row r="13" spans="1:5" x14ac:dyDescent="0.35">
      <c r="A13" s="1"/>
      <c r="B13" s="1"/>
      <c r="C13" s="1"/>
      <c r="D13" s="1"/>
      <c r="E13" s="3"/>
    </row>
    <row r="14" spans="1:5" x14ac:dyDescent="0.35">
      <c r="A14" s="1" t="s">
        <v>61</v>
      </c>
      <c r="B14" s="4">
        <f>SUM(B5:B13)</f>
        <v>64899.5</v>
      </c>
      <c r="C14" s="4">
        <f>SUM(C5:C13)</f>
        <v>63179.61</v>
      </c>
      <c r="D14" s="4">
        <f t="shared" si="0"/>
        <v>1719.8899999999994</v>
      </c>
      <c r="E14" s="6">
        <f t="shared" si="1"/>
        <v>0.97349917950061249</v>
      </c>
    </row>
    <row r="17" spans="1:5" s="8" customFormat="1" ht="29" x14ac:dyDescent="0.35">
      <c r="A17" s="18" t="s">
        <v>64</v>
      </c>
      <c r="B17" s="7" t="s">
        <v>29</v>
      </c>
      <c r="C17" s="7" t="s">
        <v>27</v>
      </c>
      <c r="D17" s="7" t="s">
        <v>26</v>
      </c>
      <c r="E17" s="7" t="s">
        <v>28</v>
      </c>
    </row>
    <row r="18" spans="1:5" x14ac:dyDescent="0.35">
      <c r="A18" s="1" t="s">
        <v>34</v>
      </c>
      <c r="B18" s="9">
        <v>12717.83</v>
      </c>
      <c r="C18" s="2">
        <v>7463.94</v>
      </c>
      <c r="D18" s="2">
        <f t="shared" ref="D18:D21" si="2">B18-C18</f>
        <v>5253.89</v>
      </c>
      <c r="E18" s="3">
        <f>C18/B18</f>
        <v>0.58688785744108862</v>
      </c>
    </row>
    <row r="19" spans="1:5" x14ac:dyDescent="0.35">
      <c r="A19" s="1" t="s">
        <v>35</v>
      </c>
      <c r="B19" s="9">
        <v>550</v>
      </c>
      <c r="C19" s="2">
        <v>483.04</v>
      </c>
      <c r="D19" s="2">
        <f t="shared" si="2"/>
        <v>66.95999999999998</v>
      </c>
      <c r="E19" s="3">
        <f t="shared" ref="E19:E21" si="3">C19/B19</f>
        <v>0.87825454545454551</v>
      </c>
    </row>
    <row r="20" spans="1:5" x14ac:dyDescent="0.35">
      <c r="A20" s="1" t="s">
        <v>36</v>
      </c>
      <c r="B20" s="9">
        <v>3000</v>
      </c>
      <c r="C20" s="2">
        <v>0</v>
      </c>
      <c r="D20" s="2">
        <f t="shared" si="2"/>
        <v>3000</v>
      </c>
      <c r="E20" s="3">
        <f t="shared" si="3"/>
        <v>0</v>
      </c>
    </row>
    <row r="21" spans="1:5" x14ac:dyDescent="0.35">
      <c r="A21" s="1" t="s">
        <v>37</v>
      </c>
      <c r="B21" s="9">
        <v>500</v>
      </c>
      <c r="C21" s="2">
        <v>66.44</v>
      </c>
      <c r="D21" s="2">
        <f t="shared" si="2"/>
        <v>433.56</v>
      </c>
      <c r="E21" s="3">
        <f t="shared" si="3"/>
        <v>0.13288</v>
      </c>
    </row>
    <row r="22" spans="1:5" x14ac:dyDescent="0.35">
      <c r="A22" s="1" t="s">
        <v>0</v>
      </c>
      <c r="B22" s="2">
        <v>135</v>
      </c>
      <c r="C22" s="2">
        <v>129.15</v>
      </c>
      <c r="D22" s="2">
        <f t="shared" ref="D22:D59" si="4">B22-C22</f>
        <v>5.8499999999999943</v>
      </c>
      <c r="E22" s="3">
        <f t="shared" ref="E22:E54" si="5">C22/B22</f>
        <v>0.95666666666666667</v>
      </c>
    </row>
    <row r="23" spans="1:5" x14ac:dyDescent="0.35">
      <c r="A23" s="1" t="s">
        <v>1</v>
      </c>
      <c r="B23" s="2">
        <v>3450</v>
      </c>
      <c r="C23" s="2">
        <v>4271.3</v>
      </c>
      <c r="D23" s="2">
        <f t="shared" si="4"/>
        <v>-821.30000000000018</v>
      </c>
      <c r="E23" s="3">
        <f t="shared" si="5"/>
        <v>1.2380579710144928</v>
      </c>
    </row>
    <row r="24" spans="1:5" x14ac:dyDescent="0.35">
      <c r="A24" s="1" t="s">
        <v>38</v>
      </c>
      <c r="B24" s="2">
        <v>500</v>
      </c>
      <c r="C24" s="2">
        <v>497.93</v>
      </c>
      <c r="D24" s="2">
        <f t="shared" si="4"/>
        <v>2.0699999999999932</v>
      </c>
      <c r="E24" s="3">
        <f t="shared" si="5"/>
        <v>0.99585999999999997</v>
      </c>
    </row>
    <row r="25" spans="1:5" x14ac:dyDescent="0.35">
      <c r="A25" s="1" t="s">
        <v>39</v>
      </c>
      <c r="B25" s="2">
        <v>150</v>
      </c>
      <c r="C25" s="2">
        <v>80.58</v>
      </c>
      <c r="D25" s="2">
        <f t="shared" si="4"/>
        <v>69.42</v>
      </c>
      <c r="E25" s="3">
        <f t="shared" si="5"/>
        <v>0.53720000000000001</v>
      </c>
    </row>
    <row r="26" spans="1:5" x14ac:dyDescent="0.35">
      <c r="A26" s="1" t="s">
        <v>2</v>
      </c>
      <c r="B26" s="2">
        <v>1900</v>
      </c>
      <c r="C26" s="2">
        <v>695</v>
      </c>
      <c r="D26" s="2">
        <f t="shared" si="4"/>
        <v>1205</v>
      </c>
      <c r="E26" s="3">
        <f t="shared" si="5"/>
        <v>0.36578947368421055</v>
      </c>
    </row>
    <row r="27" spans="1:5" x14ac:dyDescent="0.35">
      <c r="A27" s="1" t="s">
        <v>3</v>
      </c>
      <c r="B27" s="2">
        <v>70</v>
      </c>
      <c r="C27" s="2">
        <v>0</v>
      </c>
      <c r="D27" s="2">
        <f t="shared" si="4"/>
        <v>70</v>
      </c>
      <c r="E27" s="3">
        <f t="shared" si="5"/>
        <v>0</v>
      </c>
    </row>
    <row r="28" spans="1:5" x14ac:dyDescent="0.35">
      <c r="A28" s="1" t="s">
        <v>4</v>
      </c>
      <c r="B28" s="2">
        <v>160</v>
      </c>
      <c r="C28" s="2">
        <v>0</v>
      </c>
      <c r="D28" s="2">
        <f t="shared" si="4"/>
        <v>160</v>
      </c>
      <c r="E28" s="3">
        <f t="shared" si="5"/>
        <v>0</v>
      </c>
    </row>
    <row r="29" spans="1:5" x14ac:dyDescent="0.35">
      <c r="A29" s="1" t="s">
        <v>47</v>
      </c>
      <c r="B29" s="2">
        <v>60</v>
      </c>
      <c r="C29" s="2">
        <v>0</v>
      </c>
      <c r="D29" s="2">
        <f t="shared" si="4"/>
        <v>60</v>
      </c>
      <c r="E29" s="3">
        <f t="shared" si="5"/>
        <v>0</v>
      </c>
    </row>
    <row r="30" spans="1:5" x14ac:dyDescent="0.35">
      <c r="A30" s="1" t="s">
        <v>5</v>
      </c>
      <c r="B30" s="2">
        <v>125</v>
      </c>
      <c r="C30" s="2">
        <v>57.57</v>
      </c>
      <c r="D30" s="2">
        <f t="shared" si="4"/>
        <v>67.430000000000007</v>
      </c>
      <c r="E30" s="3">
        <f t="shared" si="5"/>
        <v>0.46056000000000002</v>
      </c>
    </row>
    <row r="31" spans="1:5" x14ac:dyDescent="0.35">
      <c r="A31" s="1" t="s">
        <v>6</v>
      </c>
      <c r="B31" s="2">
        <v>700</v>
      </c>
      <c r="C31" s="2">
        <v>689</v>
      </c>
      <c r="D31" s="2">
        <f t="shared" si="4"/>
        <v>11</v>
      </c>
      <c r="E31" s="3">
        <f t="shared" si="5"/>
        <v>0.98428571428571432</v>
      </c>
    </row>
    <row r="32" spans="1:5" x14ac:dyDescent="0.35">
      <c r="A32" s="1" t="s">
        <v>7</v>
      </c>
      <c r="B32" s="2">
        <v>100</v>
      </c>
      <c r="C32" s="2">
        <v>83.44</v>
      </c>
      <c r="D32" s="2">
        <f t="shared" si="4"/>
        <v>16.560000000000002</v>
      </c>
      <c r="E32" s="3">
        <f t="shared" si="5"/>
        <v>0.83440000000000003</v>
      </c>
    </row>
    <row r="33" spans="1:5" x14ac:dyDescent="0.35">
      <c r="A33" s="1" t="s">
        <v>8</v>
      </c>
      <c r="B33" s="2">
        <v>200</v>
      </c>
      <c r="C33" s="2">
        <v>161.5</v>
      </c>
      <c r="D33" s="2">
        <f>B33-C33</f>
        <v>38.5</v>
      </c>
      <c r="E33" s="3">
        <f t="shared" si="5"/>
        <v>0.8075</v>
      </c>
    </row>
    <row r="34" spans="1:5" x14ac:dyDescent="0.35">
      <c r="A34" s="1" t="s">
        <v>9</v>
      </c>
      <c r="B34" s="2">
        <v>4583</v>
      </c>
      <c r="C34" s="2">
        <v>2581.85</v>
      </c>
      <c r="D34" s="2">
        <f t="shared" si="4"/>
        <v>2001.15</v>
      </c>
      <c r="E34" s="3">
        <f t="shared" si="5"/>
        <v>0.56335369845079641</v>
      </c>
    </row>
    <row r="35" spans="1:5" x14ac:dyDescent="0.35">
      <c r="A35" s="1" t="s">
        <v>10</v>
      </c>
      <c r="B35" s="2">
        <v>2080</v>
      </c>
      <c r="C35" s="2">
        <v>0</v>
      </c>
      <c r="D35" s="2">
        <f t="shared" si="4"/>
        <v>2080</v>
      </c>
      <c r="E35" s="3">
        <f t="shared" si="5"/>
        <v>0</v>
      </c>
    </row>
    <row r="36" spans="1:5" x14ac:dyDescent="0.35">
      <c r="A36" s="1" t="s">
        <v>11</v>
      </c>
      <c r="B36" s="2">
        <v>55</v>
      </c>
      <c r="C36" s="2">
        <v>0</v>
      </c>
      <c r="D36" s="2">
        <f t="shared" si="4"/>
        <v>55</v>
      </c>
      <c r="E36" s="3">
        <f t="shared" si="5"/>
        <v>0</v>
      </c>
    </row>
    <row r="37" spans="1:5" x14ac:dyDescent="0.35">
      <c r="A37" s="1" t="s">
        <v>12</v>
      </c>
      <c r="B37" s="2">
        <v>6000</v>
      </c>
      <c r="C37" s="2">
        <v>0</v>
      </c>
      <c r="D37" s="2">
        <f t="shared" si="4"/>
        <v>6000</v>
      </c>
      <c r="E37" s="3">
        <f t="shared" si="5"/>
        <v>0</v>
      </c>
    </row>
    <row r="38" spans="1:5" x14ac:dyDescent="0.35">
      <c r="A38" s="1" t="s">
        <v>13</v>
      </c>
      <c r="B38" s="2">
        <v>2700</v>
      </c>
      <c r="C38" s="2">
        <v>284</v>
      </c>
      <c r="D38" s="2">
        <f t="shared" si="4"/>
        <v>2416</v>
      </c>
      <c r="E38" s="3">
        <f t="shared" si="5"/>
        <v>0.10518518518518519</v>
      </c>
    </row>
    <row r="39" spans="1:5" x14ac:dyDescent="0.35">
      <c r="A39" s="1" t="s">
        <v>14</v>
      </c>
      <c r="B39" s="2">
        <v>3500</v>
      </c>
      <c r="C39" s="2">
        <v>2660</v>
      </c>
      <c r="D39" s="2">
        <f t="shared" si="4"/>
        <v>840</v>
      </c>
      <c r="E39" s="3">
        <f t="shared" si="5"/>
        <v>0.76</v>
      </c>
    </row>
    <row r="40" spans="1:5" x14ac:dyDescent="0.35">
      <c r="A40" s="1" t="s">
        <v>15</v>
      </c>
      <c r="B40" s="2">
        <v>750</v>
      </c>
      <c r="C40" s="2">
        <v>0</v>
      </c>
      <c r="D40" s="2">
        <f t="shared" si="4"/>
        <v>750</v>
      </c>
      <c r="E40" s="3">
        <f t="shared" si="5"/>
        <v>0</v>
      </c>
    </row>
    <row r="41" spans="1:5" x14ac:dyDescent="0.35">
      <c r="A41" s="1" t="s">
        <v>16</v>
      </c>
      <c r="B41" s="2">
        <v>400</v>
      </c>
      <c r="C41" s="2">
        <v>0</v>
      </c>
      <c r="D41" s="2">
        <f t="shared" si="4"/>
        <v>400</v>
      </c>
      <c r="E41" s="3">
        <f t="shared" si="5"/>
        <v>0</v>
      </c>
    </row>
    <row r="42" spans="1:5" x14ac:dyDescent="0.35">
      <c r="A42" s="1" t="s">
        <v>17</v>
      </c>
      <c r="B42" s="2">
        <v>2563</v>
      </c>
      <c r="C42" s="2">
        <v>1136.32</v>
      </c>
      <c r="D42" s="2">
        <f t="shared" si="4"/>
        <v>1426.68</v>
      </c>
      <c r="E42" s="3">
        <f t="shared" si="5"/>
        <v>0.44335544284042133</v>
      </c>
    </row>
    <row r="43" spans="1:5" x14ac:dyDescent="0.35">
      <c r="A43" s="1" t="s">
        <v>18</v>
      </c>
      <c r="B43" s="2">
        <v>3500</v>
      </c>
      <c r="C43" s="2">
        <v>0</v>
      </c>
      <c r="D43" s="2">
        <f t="shared" si="4"/>
        <v>3500</v>
      </c>
      <c r="E43" s="3">
        <f t="shared" si="5"/>
        <v>0</v>
      </c>
    </row>
    <row r="44" spans="1:5" x14ac:dyDescent="0.35">
      <c r="A44" s="1" t="s">
        <v>19</v>
      </c>
      <c r="B44" s="2">
        <v>2523</v>
      </c>
      <c r="C44" s="2">
        <v>1266.48</v>
      </c>
      <c r="D44" s="2">
        <f t="shared" si="4"/>
        <v>1256.52</v>
      </c>
      <c r="E44" s="3">
        <f t="shared" si="5"/>
        <v>0.50197384066587392</v>
      </c>
    </row>
    <row r="45" spans="1:5" x14ac:dyDescent="0.35">
      <c r="A45" s="1" t="s">
        <v>30</v>
      </c>
      <c r="B45" s="2">
        <v>2866.69</v>
      </c>
      <c r="C45" s="2">
        <v>2914.92</v>
      </c>
      <c r="D45" s="2">
        <f t="shared" si="4"/>
        <v>-48.230000000000018</v>
      </c>
      <c r="E45" s="3">
        <f t="shared" si="5"/>
        <v>1.0168242816628237</v>
      </c>
    </row>
    <row r="46" spans="1:5" x14ac:dyDescent="0.35">
      <c r="A46" s="1" t="s">
        <v>33</v>
      </c>
      <c r="B46" s="2">
        <v>4600</v>
      </c>
      <c r="C46" s="2">
        <v>1322.84</v>
      </c>
      <c r="D46" s="2">
        <f t="shared" si="4"/>
        <v>3277.16</v>
      </c>
      <c r="E46" s="3">
        <f t="shared" si="5"/>
        <v>0.28757391304347824</v>
      </c>
    </row>
    <row r="47" spans="1:5" x14ac:dyDescent="0.35">
      <c r="A47" s="1" t="s">
        <v>32</v>
      </c>
      <c r="B47" s="2">
        <v>1500</v>
      </c>
      <c r="C47" s="2">
        <v>514.26</v>
      </c>
      <c r="D47" s="2">
        <f t="shared" si="4"/>
        <v>985.74</v>
      </c>
      <c r="E47" s="3">
        <f t="shared" si="5"/>
        <v>0.34283999999999998</v>
      </c>
    </row>
    <row r="48" spans="1:5" x14ac:dyDescent="0.35">
      <c r="A48" s="1" t="s">
        <v>20</v>
      </c>
      <c r="B48" s="2">
        <v>110</v>
      </c>
      <c r="C48" s="2">
        <v>95</v>
      </c>
      <c r="D48" s="2">
        <f t="shared" si="4"/>
        <v>15</v>
      </c>
      <c r="E48" s="3">
        <f t="shared" si="5"/>
        <v>0.86363636363636365</v>
      </c>
    </row>
    <row r="49" spans="1:5" x14ac:dyDescent="0.35">
      <c r="A49" s="1" t="s">
        <v>21</v>
      </c>
      <c r="B49" s="2">
        <v>50</v>
      </c>
      <c r="C49" s="2">
        <v>0</v>
      </c>
      <c r="D49" s="2">
        <f t="shared" si="4"/>
        <v>50</v>
      </c>
      <c r="E49" s="3">
        <f t="shared" si="5"/>
        <v>0</v>
      </c>
    </row>
    <row r="50" spans="1:5" x14ac:dyDescent="0.35">
      <c r="A50" s="1" t="s">
        <v>31</v>
      </c>
      <c r="B50" s="2">
        <v>2500</v>
      </c>
      <c r="C50" s="2">
        <v>0</v>
      </c>
      <c r="D50" s="2">
        <f t="shared" si="4"/>
        <v>2500</v>
      </c>
      <c r="E50" s="3">
        <f t="shared" si="5"/>
        <v>0</v>
      </c>
    </row>
    <row r="51" spans="1:5" x14ac:dyDescent="0.35">
      <c r="A51" s="1" t="s">
        <v>22</v>
      </c>
      <c r="B51" s="2">
        <v>135</v>
      </c>
      <c r="C51" s="2">
        <v>0</v>
      </c>
      <c r="D51" s="2">
        <f t="shared" si="4"/>
        <v>135</v>
      </c>
      <c r="E51" s="3">
        <f t="shared" si="5"/>
        <v>0</v>
      </c>
    </row>
    <row r="52" spans="1:5" x14ac:dyDescent="0.35">
      <c r="A52" s="1" t="s">
        <v>23</v>
      </c>
      <c r="B52" s="2">
        <v>140</v>
      </c>
      <c r="C52" s="2">
        <v>0</v>
      </c>
      <c r="D52" s="2">
        <f t="shared" si="4"/>
        <v>140</v>
      </c>
      <c r="E52" s="3">
        <f t="shared" si="5"/>
        <v>0</v>
      </c>
    </row>
    <row r="53" spans="1:5" x14ac:dyDescent="0.35">
      <c r="A53" s="1" t="s">
        <v>24</v>
      </c>
      <c r="B53" s="2">
        <v>25</v>
      </c>
      <c r="C53" s="2">
        <v>0</v>
      </c>
      <c r="D53" s="2">
        <f t="shared" si="4"/>
        <v>25</v>
      </c>
      <c r="E53" s="3">
        <f t="shared" si="5"/>
        <v>0</v>
      </c>
    </row>
    <row r="54" spans="1:5" x14ac:dyDescent="0.35">
      <c r="A54" s="4" t="s">
        <v>25</v>
      </c>
      <c r="B54" s="4">
        <f>SUM(B18:B53)</f>
        <v>64898.520000000004</v>
      </c>
      <c r="C54" s="5">
        <f>SUM(C18:C53)</f>
        <v>27454.559999999998</v>
      </c>
      <c r="D54" s="5">
        <f t="shared" si="4"/>
        <v>37443.960000000006</v>
      </c>
      <c r="E54" s="6">
        <f t="shared" si="5"/>
        <v>0.4230383065746337</v>
      </c>
    </row>
    <row r="55" spans="1:5" x14ac:dyDescent="0.35">
      <c r="D55" s="12"/>
    </row>
    <row r="56" spans="1:5" x14ac:dyDescent="0.35">
      <c r="D56" s="12"/>
    </row>
    <row r="57" spans="1:5" x14ac:dyDescent="0.35">
      <c r="A57" s="11" t="s">
        <v>40</v>
      </c>
      <c r="D57" s="12"/>
    </row>
    <row r="58" spans="1:5" x14ac:dyDescent="0.35">
      <c r="A58" s="1" t="s">
        <v>41</v>
      </c>
      <c r="B58" s="2">
        <v>398</v>
      </c>
      <c r="C58" s="2">
        <v>30</v>
      </c>
      <c r="D58" s="10">
        <f t="shared" si="4"/>
        <v>368</v>
      </c>
      <c r="E58" s="1"/>
    </row>
    <row r="59" spans="1:5" x14ac:dyDescent="0.35">
      <c r="A59" s="1" t="s">
        <v>42</v>
      </c>
      <c r="B59" s="2">
        <v>125</v>
      </c>
      <c r="C59" s="2">
        <v>55</v>
      </c>
      <c r="D59" s="10">
        <f t="shared" si="4"/>
        <v>70</v>
      </c>
      <c r="E59" s="1"/>
    </row>
    <row r="60" spans="1:5" x14ac:dyDescent="0.35">
      <c r="A60" s="1" t="s">
        <v>25</v>
      </c>
      <c r="B60" s="1"/>
      <c r="C60" s="5">
        <f>SUM(C58:C59)</f>
        <v>85</v>
      </c>
      <c r="D60" s="10"/>
      <c r="E60" s="1"/>
    </row>
    <row r="61" spans="1:5" x14ac:dyDescent="0.35">
      <c r="A61" s="13"/>
      <c r="B61" s="13"/>
      <c r="C61" s="14"/>
      <c r="D61" s="12"/>
      <c r="E61" s="13"/>
    </row>
    <row r="63" spans="1:5" x14ac:dyDescent="0.35">
      <c r="A63" s="11" t="s">
        <v>43</v>
      </c>
      <c r="D63" s="12"/>
    </row>
    <row r="64" spans="1:5" x14ac:dyDescent="0.35">
      <c r="A64" s="1" t="s">
        <v>44</v>
      </c>
      <c r="B64" s="2"/>
      <c r="C64" s="2">
        <v>6175</v>
      </c>
      <c r="D64" s="10"/>
      <c r="E64" s="1"/>
    </row>
    <row r="65" spans="1:5" x14ac:dyDescent="0.35">
      <c r="A65" s="1" t="s">
        <v>48</v>
      </c>
      <c r="B65" s="2"/>
      <c r="C65" s="2">
        <v>17501.62</v>
      </c>
      <c r="D65" s="10"/>
      <c r="E65" s="1"/>
    </row>
    <row r="66" spans="1:5" x14ac:dyDescent="0.35">
      <c r="A66" s="1" t="s">
        <v>25</v>
      </c>
      <c r="B66" s="1"/>
      <c r="C66" s="5">
        <f>SUM(C64:C65)</f>
        <v>23676.62</v>
      </c>
      <c r="D66" s="10"/>
      <c r="E66" s="1"/>
    </row>
    <row r="67" spans="1:5" x14ac:dyDescent="0.35">
      <c r="A67" s="13"/>
      <c r="B67" s="13"/>
      <c r="C67" s="14"/>
      <c r="D67" s="12"/>
      <c r="E67" s="13"/>
    </row>
    <row r="68" spans="1:5" x14ac:dyDescent="0.35">
      <c r="A68" s="13"/>
      <c r="B68" s="13"/>
      <c r="C68" s="14"/>
      <c r="D68" s="12"/>
      <c r="E68" s="13"/>
    </row>
    <row r="69" spans="1:5" x14ac:dyDescent="0.35">
      <c r="A69" s="13"/>
      <c r="B69" s="13"/>
      <c r="C69" s="14"/>
      <c r="D69" s="12"/>
      <c r="E69" s="13"/>
    </row>
    <row r="70" spans="1:5" x14ac:dyDescent="0.35">
      <c r="A70" s="11" t="s">
        <v>45</v>
      </c>
      <c r="B70" s="11"/>
      <c r="C70" s="15">
        <f>C54+C60+C66</f>
        <v>51216.179999999993</v>
      </c>
    </row>
    <row r="72" spans="1:5" x14ac:dyDescent="0.35">
      <c r="B72" t="s">
        <v>46</v>
      </c>
      <c r="C72" s="16">
        <f>58081.74-6865.56-C70</f>
        <v>0</v>
      </c>
    </row>
  </sheetData>
  <conditionalFormatting sqref="E18:E54">
    <cfRule type="cellIs" dxfId="1" priority="1" operator="greaterThan">
      <formula>0.59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 actual 31.10.21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clerk@leafieldparishcouncil.org</cp:lastModifiedBy>
  <cp:revision>2</cp:revision>
  <cp:lastPrinted>2021-11-04T20:29:27Z</cp:lastPrinted>
  <dcterms:created xsi:type="dcterms:W3CDTF">2017-10-13T08:28:38Z</dcterms:created>
  <dcterms:modified xsi:type="dcterms:W3CDTF">2021-11-05T13:57:29Z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