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92e9dc16d63b3bb/Leafield Parish Council/My Documents/Accounts/Earmarked Reserves/2021-2022/"/>
    </mc:Choice>
  </mc:AlternateContent>
  <xr:revisionPtr revIDLastSave="57" documentId="8_{FA59B273-CC6C-4067-A06F-5299770AF071}" xr6:coauthVersionLast="47" xr6:coauthVersionMax="47" xr10:uidLastSave="{5A41D892-8633-4A92-8F3B-32D181D7245F}"/>
  <bookViews>
    <workbookView xWindow="-110" yWindow="-110" windowWidth="19420" windowHeight="10420" tabRatio="500" xr2:uid="{00000000-000D-0000-FFFF-FFFF00000000}"/>
  </bookViews>
  <sheets>
    <sheet name="LPC Reserve Totals" sheetId="2" r:id="rId1"/>
    <sheet name="2021-2022 earmarked breakdown" sheetId="4" r:id="rId2"/>
    <sheet name="2021-2022 general breakdown" sheetId="5" r:id="rId3"/>
  </sheets>
  <definedNames>
    <definedName name="_xlnm.Print_Area" localSheetId="0">'LPC Reserve Totals'!$C$1:$R$51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D30" i="2" s="1"/>
  <c r="D25" i="4"/>
  <c r="D25" i="2"/>
  <c r="E22" i="4"/>
  <c r="D42" i="2" s="1"/>
  <c r="D41" i="2" s="1"/>
  <c r="Q21" i="2"/>
  <c r="R5" i="2"/>
  <c r="D37" i="2" s="1"/>
  <c r="D38" i="2" s="1"/>
  <c r="E16" i="5"/>
  <c r="D43" i="2" s="1"/>
  <c r="P21" i="2" l="1"/>
  <c r="M21" i="2" l="1"/>
  <c r="N21" i="2"/>
  <c r="O21" i="2"/>
  <c r="K21" i="2" l="1"/>
  <c r="L21" i="2"/>
  <c r="F21" i="2"/>
  <c r="G21" i="2"/>
  <c r="H21" i="2"/>
  <c r="I21" i="2"/>
  <c r="J21" i="2"/>
  <c r="E21" i="2"/>
  <c r="R21" i="2" l="1"/>
</calcChain>
</file>

<file path=xl/sharedStrings.xml><?xml version="1.0" encoding="utf-8"?>
<sst xmlns="http://schemas.openxmlformats.org/spreadsheetml/2006/main" count="106" uniqueCount="59">
  <si>
    <t>Date</t>
  </si>
  <si>
    <t>Date:</t>
  </si>
  <si>
    <t xml:space="preserve">VH Car Park Project </t>
  </si>
  <si>
    <t>Burial Ground</t>
  </si>
  <si>
    <t>Red Phone Box</t>
  </si>
  <si>
    <t>Est Target</t>
  </si>
  <si>
    <t>Signed:____________</t>
  </si>
  <si>
    <t>Position: _____________</t>
  </si>
  <si>
    <t xml:space="preserve"> V Hall Air Source Heat Pump £23,000 + VAT = £27,600</t>
  </si>
  <si>
    <t>Mr Hitchman Memorial Bench Installation</t>
  </si>
  <si>
    <t>Total Earmarked Reserves</t>
  </si>
  <si>
    <t>VE Day Grant</t>
  </si>
  <si>
    <t>Aviva Tree Money (for new Burial Ground)</t>
  </si>
  <si>
    <t>Transparency Grant (from OALC and for new website)</t>
  </si>
  <si>
    <t xml:space="preserve"> </t>
  </si>
  <si>
    <t>Reference</t>
  </si>
  <si>
    <t>Description</t>
  </si>
  <si>
    <t>Debit</t>
  </si>
  <si>
    <t>Credit</t>
  </si>
  <si>
    <t>Balance</t>
  </si>
  <si>
    <t>Receipts</t>
  </si>
  <si>
    <t>Payments</t>
  </si>
  <si>
    <t>Balance b/f</t>
  </si>
  <si>
    <t>Churchyard Maintenance</t>
  </si>
  <si>
    <t>Village Hall Car Park Planning/Loan</t>
  </si>
  <si>
    <t>Subscriptions 2020-2021 : Community First Oxon, Open Spaces Society</t>
  </si>
  <si>
    <t>Subscriptions</t>
  </si>
  <si>
    <t>Transparency Grant</t>
  </si>
  <si>
    <t>Climate Action Fund</t>
  </si>
  <si>
    <t>Earmarked reserves at 01 April 2021</t>
  </si>
  <si>
    <t>Community A/C - 01/04/21</t>
  </si>
  <si>
    <t>Website monthly charge</t>
  </si>
  <si>
    <t>Community First Oxon</t>
  </si>
  <si>
    <t>General Reserve Use</t>
  </si>
  <si>
    <t>Playground equipment repairs</t>
  </si>
  <si>
    <t>Playground equipment</t>
  </si>
  <si>
    <t>RPM - Equipment repairs</t>
  </si>
  <si>
    <t>Updated to 30 July 2021</t>
  </si>
  <si>
    <t>Burials</t>
  </si>
  <si>
    <t>Earmarked Reserves</t>
  </si>
  <si>
    <t>Receipts in year</t>
  </si>
  <si>
    <t>Earmarked reserves - 01/04/21</t>
  </si>
  <si>
    <t>General reserves - 01/04/21</t>
  </si>
  <si>
    <t>RPM - Basket seat replacement</t>
  </si>
  <si>
    <t>Burial fees</t>
  </si>
  <si>
    <t>Burial ground - phase 2 path</t>
  </si>
  <si>
    <t>Burial ground creation</t>
  </si>
  <si>
    <t>ATB - Phase 2 path</t>
  </si>
  <si>
    <t>Red telephone box</t>
  </si>
  <si>
    <t>Donation</t>
  </si>
  <si>
    <t>Total</t>
  </si>
  <si>
    <t>Earmarked reserves - 30/11/21</t>
  </si>
  <si>
    <t>General reserves - 30/21/21</t>
  </si>
  <si>
    <t>Reserves at start of year - 01/04/21</t>
  </si>
  <si>
    <t>Reserves remaining as of 30/11/21</t>
  </si>
  <si>
    <t>Breakdown</t>
  </si>
  <si>
    <t>OCC Councillor Priority Fund Grant</t>
  </si>
  <si>
    <t>Jonathan Parker</t>
  </si>
  <si>
    <t>David 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</si>
</sst>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\£#,##0.00;[Red]&quot;-£&quot;#,##0.00"/>
    <numFmt numFmtId="165" formatCode="[$£-809]#,##0.00;[Red]\-[$£-809]#,##0.00"/>
    <numFmt numFmtId="166" formatCode="&quot;£&quot;#,##0.00"/>
  </numFmts>
  <fonts count="13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00B0F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/>
    <xf numFmtId="6" fontId="0" fillId="0" borderId="0" xfId="0" applyNumberFormat="1"/>
    <xf numFmtId="0" fontId="1" fillId="0" borderId="0" xfId="0" applyFont="1" applyAlignment="1">
      <alignment wrapText="1"/>
    </xf>
    <xf numFmtId="8" fontId="1" fillId="0" borderId="0" xfId="0" applyNumberFormat="1" applyFont="1"/>
    <xf numFmtId="8" fontId="3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6" fontId="0" fillId="0" borderId="5" xfId="0" applyNumberFormat="1" applyBorder="1" applyAlignment="1">
      <alignment horizontal="center" wrapText="1"/>
    </xf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2" fillId="3" borderId="9" xfId="0" applyFont="1" applyFill="1" applyBorder="1" applyAlignment="1">
      <alignment wrapText="1"/>
    </xf>
    <xf numFmtId="0" fontId="0" fillId="2" borderId="0" xfId="0" applyFill="1"/>
    <xf numFmtId="164" fontId="3" fillId="0" borderId="10" xfId="0" applyNumberFormat="1" applyFont="1" applyBorder="1" applyAlignment="1">
      <alignment horizontal="center"/>
    </xf>
    <xf numFmtId="0" fontId="0" fillId="0" borderId="1" xfId="0" applyBorder="1"/>
    <xf numFmtId="166" fontId="0" fillId="0" borderId="5" xfId="0" applyNumberFormat="1" applyBorder="1" applyAlignment="1">
      <alignment horizontal="center"/>
    </xf>
    <xf numFmtId="0" fontId="2" fillId="3" borderId="8" xfId="0" applyFont="1" applyFill="1" applyBorder="1" applyAlignment="1">
      <alignment wrapText="1"/>
    </xf>
    <xf numFmtId="164" fontId="5" fillId="0" borderId="2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3" xfId="0" applyBorder="1"/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11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3" fontId="0" fillId="0" borderId="0" xfId="0" applyNumberFormat="1"/>
    <xf numFmtId="0" fontId="6" fillId="2" borderId="1" xfId="0" applyFont="1" applyFill="1" applyBorder="1"/>
    <xf numFmtId="0" fontId="0" fillId="2" borderId="1" xfId="0" applyFill="1" applyBorder="1"/>
    <xf numFmtId="15" fontId="0" fillId="2" borderId="1" xfId="0" applyNumberFormat="1" applyFill="1" applyBorder="1"/>
    <xf numFmtId="4" fontId="0" fillId="2" borderId="1" xfId="0" applyNumberFormat="1" applyFill="1" applyBorder="1"/>
    <xf numFmtId="4" fontId="6" fillId="2" borderId="1" xfId="0" applyNumberFormat="1" applyFont="1" applyFill="1" applyBorder="1"/>
    <xf numFmtId="4" fontId="0" fillId="0" borderId="0" xfId="0" applyNumberFormat="1"/>
    <xf numFmtId="0" fontId="0" fillId="0" borderId="11" xfId="0" applyFont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8" fillId="0" borderId="0" xfId="0" applyFont="1" applyFill="1" applyBorder="1"/>
    <xf numFmtId="166" fontId="8" fillId="0" borderId="0" xfId="0" applyNumberFormat="1" applyFont="1" applyFill="1" applyBorder="1"/>
    <xf numFmtId="2" fontId="0" fillId="2" borderId="1" xfId="0" applyNumberFormat="1" applyFill="1" applyBorder="1"/>
    <xf numFmtId="0" fontId="4" fillId="2" borderId="1" xfId="0" applyFont="1" applyFill="1" applyBorder="1"/>
    <xf numFmtId="166" fontId="1" fillId="0" borderId="8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2" fontId="0" fillId="0" borderId="0" xfId="0" applyNumberFormat="1"/>
    <xf numFmtId="0" fontId="11" fillId="0" borderId="0" xfId="0" applyFont="1" applyFill="1" applyBorder="1"/>
    <xf numFmtId="8" fontId="12" fillId="0" borderId="7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S66"/>
  <sheetViews>
    <sheetView tabSelected="1" topLeftCell="A30" zoomScaleNormal="100" workbookViewId="0">
      <selection activeCell="M13" sqref="M13"/>
    </sheetView>
  </sheetViews>
  <sheetFormatPr defaultRowHeight="14.5" x14ac:dyDescent="0.35"/>
  <cols>
    <col min="3" max="3" width="29" bestFit="1" customWidth="1"/>
    <col min="4" max="4" width="37.54296875" customWidth="1"/>
    <col min="5" max="5" width="21.81640625" customWidth="1"/>
    <col min="6" max="6" width="22.26953125" customWidth="1"/>
    <col min="7" max="7" width="15" customWidth="1"/>
    <col min="8" max="8" width="14.81640625" customWidth="1"/>
    <col min="9" max="9" width="15.7265625" customWidth="1"/>
    <col min="10" max="10" width="16.453125" customWidth="1"/>
    <col min="11" max="18" width="19.26953125" customWidth="1"/>
    <col min="19" max="19" width="19.54296875" customWidth="1"/>
    <col min="20" max="20" width="20.54296875" customWidth="1"/>
    <col min="21" max="1034" width="8.7265625" customWidth="1"/>
  </cols>
  <sheetData>
    <row r="1" spans="3:18" x14ac:dyDescent="0.35">
      <c r="C1" s="83" t="s">
        <v>37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3:18" x14ac:dyDescent="0.35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3:18" ht="73.5" customHeight="1" x14ac:dyDescent="0.35">
      <c r="C3" s="18"/>
      <c r="D3" s="18"/>
      <c r="E3" s="18" t="s">
        <v>2</v>
      </c>
      <c r="F3" s="19" t="s">
        <v>8</v>
      </c>
      <c r="G3" s="18" t="s">
        <v>3</v>
      </c>
      <c r="H3" s="18" t="s">
        <v>4</v>
      </c>
      <c r="I3" s="19" t="s">
        <v>9</v>
      </c>
      <c r="J3" s="19" t="s">
        <v>12</v>
      </c>
      <c r="K3" s="30" t="s">
        <v>13</v>
      </c>
      <c r="L3" s="25" t="s">
        <v>11</v>
      </c>
      <c r="M3" s="25" t="s">
        <v>23</v>
      </c>
      <c r="N3" s="25" t="s">
        <v>24</v>
      </c>
      <c r="O3" s="25" t="s">
        <v>25</v>
      </c>
      <c r="P3" s="25" t="s">
        <v>28</v>
      </c>
      <c r="Q3" s="25" t="s">
        <v>38</v>
      </c>
      <c r="R3" s="69" t="s">
        <v>10</v>
      </c>
    </row>
    <row r="4" spans="3:18" x14ac:dyDescent="0.35">
      <c r="C4" s="20" t="s">
        <v>5</v>
      </c>
      <c r="D4" s="21"/>
      <c r="E4" s="21">
        <v>80000</v>
      </c>
      <c r="F4" s="21">
        <v>27600</v>
      </c>
      <c r="G4" s="21">
        <v>60000</v>
      </c>
      <c r="H4" s="21">
        <v>4000</v>
      </c>
      <c r="I4" s="21"/>
      <c r="J4" s="21"/>
      <c r="K4" s="64"/>
      <c r="L4" s="21"/>
      <c r="M4" s="21"/>
      <c r="N4" s="21"/>
      <c r="O4" s="21"/>
      <c r="P4" s="21"/>
      <c r="Q4" s="21"/>
      <c r="R4" s="66"/>
    </row>
    <row r="5" spans="3:18" x14ac:dyDescent="0.35">
      <c r="C5" s="45"/>
      <c r="D5" s="46" t="s">
        <v>29</v>
      </c>
      <c r="E5" s="47">
        <v>4140</v>
      </c>
      <c r="F5" s="47">
        <v>21000</v>
      </c>
      <c r="G5" s="51">
        <v>0</v>
      </c>
      <c r="H5" s="46">
        <v>0</v>
      </c>
      <c r="I5" s="48">
        <v>699.82</v>
      </c>
      <c r="J5" s="52">
        <v>3760</v>
      </c>
      <c r="K5" s="53">
        <v>398</v>
      </c>
      <c r="L5" s="61">
        <v>375</v>
      </c>
      <c r="M5" s="61">
        <v>3080.77</v>
      </c>
      <c r="N5" s="61">
        <v>2398</v>
      </c>
      <c r="O5" s="61">
        <v>125</v>
      </c>
      <c r="P5" s="61">
        <v>0</v>
      </c>
      <c r="Q5" s="61">
        <v>0</v>
      </c>
      <c r="R5" s="67">
        <f>SUM(E5:Q5)</f>
        <v>35976.589999999997</v>
      </c>
    </row>
    <row r="6" spans="3:18" x14ac:dyDescent="0.35">
      <c r="C6" s="45"/>
      <c r="D6" s="46" t="s">
        <v>20</v>
      </c>
      <c r="E6" s="47"/>
      <c r="F6" s="48"/>
      <c r="G6" s="51"/>
      <c r="H6" s="81">
        <v>179.61</v>
      </c>
      <c r="I6" s="48"/>
      <c r="J6" s="48"/>
      <c r="K6" s="49"/>
      <c r="L6" s="63"/>
      <c r="M6" s="62"/>
      <c r="N6" s="68"/>
      <c r="O6" s="68"/>
      <c r="P6" s="68"/>
      <c r="Q6" s="82">
        <v>550</v>
      </c>
      <c r="R6" s="28"/>
    </row>
    <row r="7" spans="3:18" x14ac:dyDescent="0.35">
      <c r="C7" s="45"/>
      <c r="D7" s="46"/>
      <c r="E7" s="47"/>
      <c r="F7" s="48"/>
      <c r="G7" s="51"/>
      <c r="H7" s="81">
        <v>60</v>
      </c>
      <c r="I7" s="48"/>
      <c r="J7" s="48"/>
      <c r="K7" s="49"/>
      <c r="L7" s="63"/>
      <c r="M7" s="62"/>
      <c r="N7" s="68"/>
      <c r="O7" s="68"/>
      <c r="P7" s="68"/>
      <c r="Q7" s="68"/>
      <c r="R7" s="28"/>
    </row>
    <row r="8" spans="3:18" x14ac:dyDescent="0.35">
      <c r="C8" s="45"/>
      <c r="D8" s="46"/>
      <c r="E8" s="47"/>
      <c r="F8" s="48"/>
      <c r="G8" s="51"/>
      <c r="H8" s="81">
        <v>1000</v>
      </c>
      <c r="I8" s="48"/>
      <c r="J8" s="48"/>
      <c r="K8" s="49"/>
      <c r="L8" s="63"/>
      <c r="M8" s="62"/>
      <c r="N8" s="68"/>
      <c r="O8" s="68"/>
      <c r="P8" s="68"/>
      <c r="Q8" s="68"/>
      <c r="R8" s="28"/>
    </row>
    <row r="9" spans="3:18" x14ac:dyDescent="0.35">
      <c r="C9" s="45"/>
      <c r="D9" s="46" t="s">
        <v>21</v>
      </c>
      <c r="E9" s="47"/>
      <c r="F9" s="48"/>
      <c r="G9" s="46"/>
      <c r="H9" s="46">
        <v>-400</v>
      </c>
      <c r="I9" s="48"/>
      <c r="J9" s="48"/>
      <c r="K9" s="60">
        <v>-5</v>
      </c>
      <c r="L9" s="63"/>
      <c r="M9" s="63"/>
      <c r="N9" s="63"/>
      <c r="O9" s="61">
        <v>-55</v>
      </c>
      <c r="P9" s="63"/>
      <c r="Q9" s="63"/>
      <c r="R9" s="28"/>
    </row>
    <row r="10" spans="3:18" x14ac:dyDescent="0.35">
      <c r="C10" s="45"/>
      <c r="D10" s="46"/>
      <c r="E10" s="47"/>
      <c r="F10" s="48"/>
      <c r="G10" s="46"/>
      <c r="H10" s="46">
        <v>-576</v>
      </c>
      <c r="I10" s="48"/>
      <c r="J10" s="48"/>
      <c r="K10" s="60">
        <v>-5</v>
      </c>
      <c r="L10" s="63"/>
      <c r="M10" s="63"/>
      <c r="N10" s="63"/>
      <c r="O10" s="63"/>
      <c r="P10" s="63"/>
      <c r="Q10" s="63"/>
      <c r="R10" s="28"/>
    </row>
    <row r="11" spans="3:18" x14ac:dyDescent="0.35">
      <c r="C11" s="45"/>
      <c r="D11" s="46"/>
      <c r="E11" s="47"/>
      <c r="F11" s="48"/>
      <c r="G11" s="46"/>
      <c r="H11" s="46"/>
      <c r="I11" s="48"/>
      <c r="J11" s="48"/>
      <c r="K11" s="60">
        <v>-5</v>
      </c>
      <c r="L11" s="63"/>
      <c r="M11" s="63"/>
      <c r="N11" s="63"/>
      <c r="O11" s="63"/>
      <c r="P11" s="63"/>
      <c r="Q11" s="63"/>
      <c r="R11" s="28"/>
    </row>
    <row r="12" spans="3:18" x14ac:dyDescent="0.35">
      <c r="C12" s="45"/>
      <c r="D12" s="46"/>
      <c r="E12" s="47"/>
      <c r="F12" s="48"/>
      <c r="G12" s="46"/>
      <c r="H12" s="46"/>
      <c r="I12" s="48"/>
      <c r="J12" s="48"/>
      <c r="K12" s="60">
        <v>-5</v>
      </c>
      <c r="L12" s="63"/>
      <c r="M12" s="63"/>
      <c r="N12" s="63"/>
      <c r="O12" s="63"/>
      <c r="P12" s="63"/>
      <c r="Q12" s="63"/>
      <c r="R12" s="28"/>
    </row>
    <row r="13" spans="3:18" x14ac:dyDescent="0.35">
      <c r="C13" s="45"/>
      <c r="D13" s="46"/>
      <c r="E13" s="47"/>
      <c r="F13" s="48"/>
      <c r="G13" s="46"/>
      <c r="H13" s="46"/>
      <c r="I13" s="48"/>
      <c r="J13" s="48"/>
      <c r="K13" s="60">
        <v>-5</v>
      </c>
      <c r="L13" s="63"/>
      <c r="M13" s="63"/>
      <c r="N13" s="63"/>
      <c r="O13" s="63"/>
      <c r="P13" s="63"/>
      <c r="Q13" s="63"/>
      <c r="R13" s="28"/>
    </row>
    <row r="14" spans="3:18" x14ac:dyDescent="0.35">
      <c r="C14" s="45"/>
      <c r="D14" s="46"/>
      <c r="E14" s="47"/>
      <c r="F14" s="48"/>
      <c r="G14" s="46"/>
      <c r="H14" s="46"/>
      <c r="I14" s="48"/>
      <c r="J14" s="48"/>
      <c r="K14" s="60">
        <v>-5</v>
      </c>
      <c r="L14" s="63"/>
      <c r="M14" s="63"/>
      <c r="N14" s="63"/>
      <c r="O14" s="63"/>
      <c r="P14" s="63"/>
      <c r="Q14" s="63"/>
      <c r="R14" s="28"/>
    </row>
    <row r="15" spans="3:18" x14ac:dyDescent="0.35">
      <c r="C15" s="45"/>
      <c r="D15" s="46"/>
      <c r="E15" s="47"/>
      <c r="F15" s="48"/>
      <c r="G15" s="46"/>
      <c r="H15" s="46"/>
      <c r="I15" s="48"/>
      <c r="J15" s="48"/>
      <c r="K15" s="60">
        <v>-5</v>
      </c>
      <c r="L15" s="63"/>
      <c r="M15" s="63"/>
      <c r="N15" s="63"/>
      <c r="O15" s="63"/>
      <c r="P15" s="63"/>
      <c r="Q15" s="63"/>
      <c r="R15" s="28"/>
    </row>
    <row r="16" spans="3:18" x14ac:dyDescent="0.35">
      <c r="C16" s="45"/>
      <c r="D16" s="46"/>
      <c r="E16" s="47"/>
      <c r="F16" s="48"/>
      <c r="G16" s="46"/>
      <c r="H16" s="46"/>
      <c r="I16" s="48"/>
      <c r="J16" s="48"/>
      <c r="K16" s="60">
        <v>-5</v>
      </c>
      <c r="L16" s="63"/>
      <c r="M16" s="63"/>
      <c r="N16" s="63"/>
      <c r="O16" s="63"/>
      <c r="P16" s="63"/>
      <c r="Q16" s="63"/>
      <c r="R16" s="28"/>
    </row>
    <row r="17" spans="3:19" x14ac:dyDescent="0.35">
      <c r="C17" s="45"/>
      <c r="D17" s="46"/>
      <c r="E17" s="47"/>
      <c r="F17" s="48"/>
      <c r="G17" s="51"/>
      <c r="H17" s="46"/>
      <c r="I17" s="48"/>
      <c r="J17" s="48"/>
      <c r="K17" s="60"/>
      <c r="L17" s="63"/>
      <c r="M17" s="63"/>
      <c r="N17" s="63"/>
      <c r="O17" s="63"/>
      <c r="P17" s="63"/>
      <c r="Q17" s="63"/>
      <c r="R17" s="28"/>
    </row>
    <row r="18" spans="3:19" x14ac:dyDescent="0.35">
      <c r="C18" s="45"/>
      <c r="D18" s="46"/>
      <c r="E18" s="47"/>
      <c r="F18" s="48"/>
      <c r="G18" s="51"/>
      <c r="H18" s="46"/>
      <c r="I18" s="48"/>
      <c r="J18" s="48"/>
      <c r="K18" s="60"/>
      <c r="L18" s="63"/>
      <c r="M18" s="63"/>
      <c r="N18" s="63"/>
      <c r="O18" s="63"/>
      <c r="P18" s="63"/>
      <c r="Q18" s="63"/>
      <c r="R18" s="28"/>
    </row>
    <row r="19" spans="3:19" x14ac:dyDescent="0.35">
      <c r="C19" s="45"/>
      <c r="D19" s="46"/>
      <c r="E19" s="47"/>
      <c r="F19" s="48"/>
      <c r="G19" s="51"/>
      <c r="H19" s="46"/>
      <c r="I19" s="48"/>
      <c r="J19" s="48"/>
      <c r="K19" s="60"/>
      <c r="L19" s="63"/>
      <c r="M19" s="63"/>
      <c r="N19" s="63"/>
      <c r="O19" s="63"/>
      <c r="P19" s="63"/>
      <c r="Q19" s="63"/>
      <c r="R19" s="28"/>
    </row>
    <row r="20" spans="3:19" x14ac:dyDescent="0.35">
      <c r="C20" s="45"/>
      <c r="D20" s="46"/>
      <c r="E20" s="47"/>
      <c r="F20" s="48"/>
      <c r="G20" s="50"/>
      <c r="H20" s="46"/>
      <c r="I20" s="48"/>
      <c r="J20" s="48"/>
      <c r="K20" s="49"/>
      <c r="L20" s="63"/>
      <c r="M20" s="63"/>
      <c r="N20" s="63"/>
      <c r="O20" s="63"/>
      <c r="P20" s="63"/>
      <c r="Q20" s="63"/>
      <c r="R20" s="28"/>
    </row>
    <row r="21" spans="3:19" ht="15" thickBot="1" x14ac:dyDescent="0.4">
      <c r="C21" s="36"/>
      <c r="D21" s="37"/>
      <c r="E21" s="31">
        <f t="shared" ref="E21:Q21" si="0">SUM(E5:E20)</f>
        <v>4140</v>
      </c>
      <c r="F21" s="31">
        <f t="shared" si="0"/>
        <v>21000</v>
      </c>
      <c r="G21" s="31">
        <f t="shared" si="0"/>
        <v>0</v>
      </c>
      <c r="H21" s="31">
        <f t="shared" si="0"/>
        <v>263.61000000000013</v>
      </c>
      <c r="I21" s="31">
        <f t="shared" si="0"/>
        <v>699.82</v>
      </c>
      <c r="J21" s="31">
        <f t="shared" si="0"/>
        <v>3760</v>
      </c>
      <c r="K21" s="31">
        <f t="shared" si="0"/>
        <v>358</v>
      </c>
      <c r="L21" s="31">
        <f t="shared" si="0"/>
        <v>375</v>
      </c>
      <c r="M21" s="31">
        <f t="shared" si="0"/>
        <v>3080.77</v>
      </c>
      <c r="N21" s="65">
        <f t="shared" si="0"/>
        <v>2398</v>
      </c>
      <c r="O21" s="65">
        <f t="shared" si="0"/>
        <v>70</v>
      </c>
      <c r="P21" s="65">
        <f t="shared" si="0"/>
        <v>0</v>
      </c>
      <c r="Q21" s="65">
        <f t="shared" si="0"/>
        <v>550</v>
      </c>
      <c r="R21" s="27">
        <f>SUM(E21:Q21)</f>
        <v>36695.199999999997</v>
      </c>
    </row>
    <row r="22" spans="3:19" x14ac:dyDescent="0.35">
      <c r="C22" s="36"/>
      <c r="D22" s="37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3:19" x14ac:dyDescent="0.35">
      <c r="C23" s="72"/>
      <c r="D23" s="7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</row>
    <row r="24" spans="3:19" x14ac:dyDescent="0.35">
      <c r="C24" s="72"/>
      <c r="D24" s="71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</row>
    <row r="25" spans="3:19" x14ac:dyDescent="0.35">
      <c r="C25" s="73" t="s">
        <v>33</v>
      </c>
      <c r="D25" s="74">
        <f>D26+D27</f>
        <v>23676.62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3:19" x14ac:dyDescent="0.35">
      <c r="C26" s="75" t="s">
        <v>34</v>
      </c>
      <c r="D26" s="76">
        <v>6175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</row>
    <row r="27" spans="3:19" x14ac:dyDescent="0.35">
      <c r="C27" s="75" t="s">
        <v>45</v>
      </c>
      <c r="D27" s="76">
        <v>17501.62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</row>
    <row r="28" spans="3:19" x14ac:dyDescent="0.35">
      <c r="C28" s="72"/>
      <c r="D28" s="71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</row>
    <row r="29" spans="3:19" x14ac:dyDescent="0.35">
      <c r="C29" s="73" t="s">
        <v>39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</row>
    <row r="30" spans="3:19" x14ac:dyDescent="0.35">
      <c r="C30" s="77" t="s">
        <v>40</v>
      </c>
      <c r="D30" s="78">
        <f>'2021-2022 earmarked breakdown'!E25</f>
        <v>1789.6100000000001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spans="3:19" x14ac:dyDescent="0.35">
      <c r="C31" s="54"/>
      <c r="D31" s="55"/>
      <c r="E31" s="38"/>
      <c r="G31" s="2"/>
      <c r="H31" s="2"/>
      <c r="K31" s="35"/>
      <c r="S31" s="26"/>
    </row>
    <row r="32" spans="3:19" x14ac:dyDescent="0.35">
      <c r="C32" s="54"/>
      <c r="D32" s="55"/>
      <c r="E32" s="38"/>
      <c r="K32" s="35"/>
      <c r="S32" s="26"/>
    </row>
    <row r="33" spans="3:19" x14ac:dyDescent="0.35">
      <c r="C33" s="54" t="s">
        <v>53</v>
      </c>
      <c r="D33" s="55"/>
      <c r="E33" s="38"/>
      <c r="K33" s="35"/>
      <c r="S33" s="26"/>
    </row>
    <row r="34" spans="3:19" x14ac:dyDescent="0.35">
      <c r="C34" s="56" t="s">
        <v>30</v>
      </c>
      <c r="D34" s="57">
        <v>84390.62</v>
      </c>
      <c r="E34" s="38"/>
      <c r="K34" s="35"/>
      <c r="S34" s="26"/>
    </row>
    <row r="35" spans="3:19" x14ac:dyDescent="0.35">
      <c r="C35" s="56"/>
      <c r="D35" s="57"/>
      <c r="E35" s="38"/>
      <c r="K35" s="35"/>
      <c r="S35" s="26"/>
    </row>
    <row r="36" spans="3:19" x14ac:dyDescent="0.35">
      <c r="C36" s="80" t="s">
        <v>55</v>
      </c>
      <c r="D36" s="57"/>
      <c r="E36" s="38"/>
      <c r="K36" s="35"/>
      <c r="S36" s="26"/>
    </row>
    <row r="37" spans="3:19" x14ac:dyDescent="0.35">
      <c r="C37" s="56" t="s">
        <v>41</v>
      </c>
      <c r="D37" s="57">
        <f>R5</f>
        <v>35976.589999999997</v>
      </c>
      <c r="E37" s="38"/>
      <c r="K37" s="35"/>
      <c r="S37" s="26"/>
    </row>
    <row r="38" spans="3:19" x14ac:dyDescent="0.35">
      <c r="C38" s="56" t="s">
        <v>42</v>
      </c>
      <c r="D38" s="57">
        <f>D34-D37</f>
        <v>48414.03</v>
      </c>
      <c r="E38" s="38"/>
      <c r="K38" s="35"/>
      <c r="S38" s="26"/>
    </row>
    <row r="39" spans="3:19" x14ac:dyDescent="0.35">
      <c r="C39" s="56"/>
      <c r="D39" s="57"/>
      <c r="E39" s="38"/>
      <c r="K39" s="35"/>
      <c r="S39" s="26"/>
    </row>
    <row r="40" spans="3:19" x14ac:dyDescent="0.35">
      <c r="C40" s="56"/>
      <c r="D40" s="57"/>
      <c r="E40" s="38"/>
      <c r="K40" s="35"/>
      <c r="S40" s="26"/>
    </row>
    <row r="41" spans="3:19" x14ac:dyDescent="0.35">
      <c r="C41" s="54" t="s">
        <v>54</v>
      </c>
      <c r="D41" s="57">
        <f>SUM(D42:E44)</f>
        <v>61432.61</v>
      </c>
      <c r="E41" s="38"/>
      <c r="K41" s="35"/>
      <c r="S41" s="26"/>
    </row>
    <row r="42" spans="3:19" x14ac:dyDescent="0.35">
      <c r="C42" s="56" t="s">
        <v>51</v>
      </c>
      <c r="D42" s="57">
        <f>'2021-2022 earmarked breakdown'!E22</f>
        <v>36695.199999999997</v>
      </c>
      <c r="E42" s="38"/>
      <c r="K42" s="35"/>
      <c r="S42" s="26"/>
    </row>
    <row r="43" spans="3:19" x14ac:dyDescent="0.35">
      <c r="C43" s="56" t="s">
        <v>52</v>
      </c>
      <c r="D43" s="57">
        <f>'2021-2022 general breakdown'!E16</f>
        <v>24737.41</v>
      </c>
      <c r="E43" s="38"/>
      <c r="K43" s="35"/>
      <c r="S43" s="26"/>
    </row>
    <row r="44" spans="3:19" x14ac:dyDescent="0.35">
      <c r="C44" s="54"/>
      <c r="D44" s="55"/>
      <c r="E44" s="38"/>
      <c r="K44" s="35"/>
      <c r="S44" s="26"/>
    </row>
    <row r="45" spans="3:19" x14ac:dyDescent="0.35">
      <c r="C45" s="54"/>
      <c r="D45" s="55"/>
      <c r="E45" s="38"/>
      <c r="K45" s="35"/>
      <c r="S45" s="26"/>
    </row>
    <row r="46" spans="3:19" x14ac:dyDescent="0.35">
      <c r="C46" s="54"/>
      <c r="D46" s="55"/>
      <c r="E46" s="38"/>
      <c r="K46" s="35"/>
      <c r="S46" s="26"/>
    </row>
    <row r="47" spans="3:19" x14ac:dyDescent="0.35">
      <c r="C47" s="54"/>
      <c r="D47" s="55"/>
      <c r="E47" s="38"/>
      <c r="K47" s="35"/>
      <c r="S47" s="26"/>
    </row>
    <row r="48" spans="3:19" ht="15" thickBot="1" x14ac:dyDescent="0.4">
      <c r="S48" s="26"/>
    </row>
    <row r="49" spans="3:18" ht="15" thickBot="1" x14ac:dyDescent="0.4">
      <c r="C49" s="4"/>
      <c r="D49" s="33"/>
      <c r="E49" s="32"/>
      <c r="F49" s="22"/>
      <c r="G49" s="17"/>
      <c r="H49" s="5"/>
      <c r="I49" s="5"/>
      <c r="J49" s="5"/>
      <c r="K49" s="6"/>
      <c r="L49" s="6"/>
      <c r="M49" s="6"/>
      <c r="N49" s="6"/>
      <c r="O49" s="6"/>
      <c r="P49" s="6"/>
      <c r="Q49" s="6"/>
      <c r="R49" s="3"/>
    </row>
    <row r="50" spans="3:18" ht="15" thickBot="1" x14ac:dyDescent="0.4">
      <c r="C50" s="4"/>
      <c r="E50" s="32"/>
      <c r="F50" s="22"/>
      <c r="G50" s="17"/>
      <c r="H50" s="5"/>
      <c r="I50" s="5"/>
      <c r="J50" s="5"/>
      <c r="K50" s="6"/>
      <c r="L50" s="6"/>
      <c r="M50" s="6"/>
      <c r="N50" s="6"/>
      <c r="O50" s="6"/>
      <c r="P50" s="6"/>
      <c r="Q50" s="6"/>
      <c r="R50" s="3"/>
    </row>
    <row r="51" spans="3:18" ht="15" thickBot="1" x14ac:dyDescent="0.4">
      <c r="C51" s="4"/>
      <c r="D51" s="29"/>
      <c r="E51" s="24"/>
      <c r="F51" s="23"/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3"/>
    </row>
    <row r="52" spans="3:18" ht="42" customHeight="1" thickBot="1" x14ac:dyDescent="0.4">
      <c r="C52" s="7" t="s">
        <v>1</v>
      </c>
      <c r="D52" s="8" t="s">
        <v>6</v>
      </c>
      <c r="E52" s="8" t="s">
        <v>7</v>
      </c>
      <c r="F52" s="5"/>
      <c r="G52" s="5"/>
      <c r="H52" s="5"/>
      <c r="I52" s="24"/>
      <c r="J52" s="5"/>
      <c r="K52" s="6"/>
      <c r="L52" s="9"/>
      <c r="M52" s="9"/>
      <c r="N52" s="9"/>
      <c r="O52" s="9"/>
      <c r="P52" s="9"/>
      <c r="Q52" s="9"/>
      <c r="R52" s="9"/>
    </row>
    <row r="53" spans="3:18" x14ac:dyDescent="0.3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x14ac:dyDescent="0.35">
      <c r="C54" s="34"/>
    </row>
    <row r="58" spans="3:18" ht="54" customHeight="1" x14ac:dyDescent="0.35">
      <c r="J58" s="12"/>
    </row>
    <row r="59" spans="3:18" x14ac:dyDescent="0.35">
      <c r="E59" s="10"/>
      <c r="F59" s="10"/>
      <c r="G59" s="10"/>
      <c r="H59" s="1"/>
      <c r="I59" s="1"/>
      <c r="J59" s="1"/>
    </row>
    <row r="60" spans="3:18" x14ac:dyDescent="0.35">
      <c r="E60" s="10"/>
      <c r="F60" s="10"/>
      <c r="G60" s="10"/>
      <c r="H60" s="11"/>
      <c r="I60" s="11"/>
      <c r="J60" s="13"/>
    </row>
    <row r="61" spans="3:18" x14ac:dyDescent="0.35">
      <c r="E61" s="10"/>
      <c r="F61" s="10"/>
      <c r="G61" s="10"/>
      <c r="H61" s="11"/>
      <c r="I61" s="11"/>
      <c r="J61" s="13"/>
    </row>
    <row r="62" spans="3:18" x14ac:dyDescent="0.35">
      <c r="H62" s="1"/>
      <c r="I62" s="1"/>
      <c r="J62" s="14"/>
    </row>
    <row r="63" spans="3:18" x14ac:dyDescent="0.35">
      <c r="J63" s="14"/>
    </row>
    <row r="64" spans="3:18" x14ac:dyDescent="0.35">
      <c r="H64" s="1"/>
      <c r="I64" s="1"/>
      <c r="J64" s="15"/>
    </row>
    <row r="65" spans="8:10" x14ac:dyDescent="0.35">
      <c r="H65" s="1"/>
      <c r="I65" s="1"/>
      <c r="J65" s="15"/>
    </row>
    <row r="66" spans="8:10" x14ac:dyDescent="0.35">
      <c r="H66" s="1"/>
      <c r="I66" s="1"/>
      <c r="J66" s="16"/>
    </row>
  </sheetData>
  <mergeCells count="2">
    <mergeCell ref="C1:R1"/>
    <mergeCell ref="C2:R2"/>
  </mergeCells>
  <printOptions gridLines="1"/>
  <pageMargins left="0.70833333333333304" right="0.70833333333333304" top="0.74791666666666701" bottom="0.74791666666666701" header="0.51180555555555496" footer="0.51180555555555496"/>
  <pageSetup paperSize="9" scale="67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opLeftCell="A5" workbookViewId="0">
      <selection activeCell="C17" sqref="C17"/>
    </sheetView>
  </sheetViews>
  <sheetFormatPr defaultRowHeight="14.5" x14ac:dyDescent="0.35"/>
  <cols>
    <col min="1" max="1" width="12" customWidth="1"/>
    <col min="2" max="2" width="27.453125" bestFit="1" customWidth="1"/>
    <col min="3" max="3" width="65.81640625" customWidth="1"/>
    <col min="5" max="5" width="8.90625" bestFit="1" customWidth="1"/>
  </cols>
  <sheetData>
    <row r="1" spans="1:7" x14ac:dyDescent="0.35">
      <c r="A1" s="39" t="s">
        <v>14</v>
      </c>
      <c r="B1" s="39" t="s">
        <v>14</v>
      </c>
      <c r="C1" s="39"/>
      <c r="D1" s="39" t="s">
        <v>14</v>
      </c>
      <c r="E1" s="39" t="s">
        <v>14</v>
      </c>
    </row>
    <row r="2" spans="1:7" x14ac:dyDescent="0.35">
      <c r="A2" s="40" t="s">
        <v>0</v>
      </c>
      <c r="B2" s="40" t="s">
        <v>15</v>
      </c>
      <c r="C2" s="40" t="s">
        <v>16</v>
      </c>
      <c r="D2" s="40" t="s">
        <v>17</v>
      </c>
      <c r="E2" s="40" t="s">
        <v>18</v>
      </c>
    </row>
    <row r="3" spans="1:7" x14ac:dyDescent="0.35">
      <c r="A3" s="40" t="s">
        <v>14</v>
      </c>
      <c r="B3" s="40" t="s">
        <v>14</v>
      </c>
      <c r="C3" s="40"/>
      <c r="D3" s="40" t="s">
        <v>14</v>
      </c>
      <c r="E3" s="40" t="s">
        <v>14</v>
      </c>
    </row>
    <row r="4" spans="1:7" x14ac:dyDescent="0.35">
      <c r="A4" s="41"/>
      <c r="B4" s="40" t="s">
        <v>22</v>
      </c>
      <c r="C4" s="40"/>
      <c r="D4" s="40"/>
      <c r="E4" s="42">
        <v>35976.589999999997</v>
      </c>
      <c r="G4">
        <v>35976.589999999997</v>
      </c>
    </row>
    <row r="5" spans="1:7" x14ac:dyDescent="0.35">
      <c r="A5" s="41"/>
      <c r="B5" s="40"/>
      <c r="C5" s="40"/>
      <c r="D5" s="40"/>
      <c r="E5" s="40"/>
    </row>
    <row r="6" spans="1:7" x14ac:dyDescent="0.35">
      <c r="A6" s="41">
        <v>44305</v>
      </c>
      <c r="B6" s="40" t="s">
        <v>27</v>
      </c>
      <c r="C6" s="40" t="s">
        <v>31</v>
      </c>
      <c r="D6" s="58">
        <v>5</v>
      </c>
      <c r="E6" s="58"/>
    </row>
    <row r="7" spans="1:7" x14ac:dyDescent="0.35">
      <c r="A7" s="41">
        <v>44312</v>
      </c>
      <c r="B7" s="40" t="s">
        <v>26</v>
      </c>
      <c r="C7" s="40" t="s">
        <v>32</v>
      </c>
      <c r="D7" s="58">
        <v>55</v>
      </c>
      <c r="E7" s="40"/>
    </row>
    <row r="8" spans="1:7" x14ac:dyDescent="0.35">
      <c r="A8" s="41">
        <v>44334</v>
      </c>
      <c r="B8" s="40" t="s">
        <v>27</v>
      </c>
      <c r="C8" s="40" t="s">
        <v>31</v>
      </c>
      <c r="D8" s="42">
        <v>5</v>
      </c>
      <c r="E8" s="40"/>
    </row>
    <row r="9" spans="1:7" x14ac:dyDescent="0.35">
      <c r="A9" s="41">
        <v>44361</v>
      </c>
      <c r="B9" s="40" t="s">
        <v>27</v>
      </c>
      <c r="C9" s="40" t="s">
        <v>31</v>
      </c>
      <c r="D9" s="58">
        <v>5</v>
      </c>
      <c r="E9" s="40"/>
    </row>
    <row r="10" spans="1:7" x14ac:dyDescent="0.35">
      <c r="A10" s="41">
        <v>44363</v>
      </c>
      <c r="B10" s="40" t="s">
        <v>38</v>
      </c>
      <c r="C10" s="40" t="s">
        <v>44</v>
      </c>
      <c r="D10" s="58"/>
      <c r="E10" s="58">
        <v>550</v>
      </c>
    </row>
    <row r="11" spans="1:7" x14ac:dyDescent="0.35">
      <c r="A11" s="41">
        <v>44391</v>
      </c>
      <c r="B11" s="40" t="s">
        <v>27</v>
      </c>
      <c r="C11" s="40" t="s">
        <v>31</v>
      </c>
      <c r="D11" s="58">
        <v>5</v>
      </c>
      <c r="E11" s="40"/>
    </row>
    <row r="12" spans="1:7" x14ac:dyDescent="0.35">
      <c r="A12" s="41">
        <v>44426</v>
      </c>
      <c r="B12" s="40" t="s">
        <v>27</v>
      </c>
      <c r="C12" s="40" t="s">
        <v>31</v>
      </c>
      <c r="D12" s="58">
        <v>5</v>
      </c>
      <c r="E12" s="40"/>
    </row>
    <row r="13" spans="1:7" x14ac:dyDescent="0.35">
      <c r="A13" s="41">
        <v>44453</v>
      </c>
      <c r="B13" s="40" t="s">
        <v>27</v>
      </c>
      <c r="C13" s="40" t="s">
        <v>31</v>
      </c>
      <c r="D13" s="58">
        <v>5</v>
      </c>
      <c r="E13" s="40"/>
    </row>
    <row r="14" spans="1:7" x14ac:dyDescent="0.35">
      <c r="A14" s="41">
        <v>44454</v>
      </c>
      <c r="B14" s="40" t="s">
        <v>48</v>
      </c>
      <c r="C14" s="40" t="s">
        <v>49</v>
      </c>
      <c r="D14" s="40"/>
      <c r="E14" s="58">
        <v>179.61</v>
      </c>
    </row>
    <row r="15" spans="1:7" x14ac:dyDescent="0.35">
      <c r="A15" s="41">
        <v>44459</v>
      </c>
      <c r="B15" s="40" t="s">
        <v>48</v>
      </c>
      <c r="C15" s="40" t="s">
        <v>49</v>
      </c>
      <c r="D15" s="40"/>
      <c r="E15" s="42">
        <v>60</v>
      </c>
    </row>
    <row r="16" spans="1:7" x14ac:dyDescent="0.35">
      <c r="A16" s="41">
        <v>44481</v>
      </c>
      <c r="B16" s="40" t="s">
        <v>48</v>
      </c>
      <c r="C16" s="40" t="s">
        <v>56</v>
      </c>
      <c r="D16" s="40"/>
      <c r="E16" s="42">
        <v>1000</v>
      </c>
    </row>
    <row r="17" spans="1:5" x14ac:dyDescent="0.35">
      <c r="A17" s="41">
        <v>44482</v>
      </c>
      <c r="B17" s="40" t="s">
        <v>48</v>
      </c>
      <c r="C17" s="40" t="s">
        <v>57</v>
      </c>
      <c r="D17" s="58">
        <v>400</v>
      </c>
      <c r="E17" s="42"/>
    </row>
    <row r="18" spans="1:5" x14ac:dyDescent="0.35">
      <c r="A18" s="41">
        <v>44482</v>
      </c>
      <c r="B18" s="40" t="s">
        <v>48</v>
      </c>
      <c r="C18" s="40" t="s">
        <v>58</v>
      </c>
      <c r="D18" s="58">
        <v>576</v>
      </c>
      <c r="E18" s="42"/>
    </row>
    <row r="19" spans="1:5" x14ac:dyDescent="0.35">
      <c r="A19" s="41">
        <v>44488</v>
      </c>
      <c r="B19" s="40" t="s">
        <v>27</v>
      </c>
      <c r="C19" s="40" t="s">
        <v>31</v>
      </c>
      <c r="D19" s="58">
        <v>5</v>
      </c>
      <c r="E19" s="42"/>
    </row>
    <row r="20" spans="1:5" x14ac:dyDescent="0.35">
      <c r="A20" s="41">
        <v>44518</v>
      </c>
      <c r="B20" s="40" t="s">
        <v>27</v>
      </c>
      <c r="C20" s="40" t="s">
        <v>31</v>
      </c>
      <c r="D20" s="58">
        <v>5</v>
      </c>
      <c r="E20" s="42"/>
    </row>
    <row r="21" spans="1:5" x14ac:dyDescent="0.35">
      <c r="A21" s="40"/>
      <c r="B21" s="40"/>
      <c r="C21" s="40"/>
      <c r="D21" s="40"/>
      <c r="E21" s="42"/>
    </row>
    <row r="22" spans="1:5" x14ac:dyDescent="0.35">
      <c r="A22" s="40" t="s">
        <v>14</v>
      </c>
      <c r="B22" s="59" t="s">
        <v>19</v>
      </c>
      <c r="C22" s="39"/>
      <c r="D22" s="39"/>
      <c r="E22" s="43">
        <f>(SUM(E4:E21))-(SUM(D6:D21))</f>
        <v>36695.199999999997</v>
      </c>
    </row>
    <row r="23" spans="1:5" x14ac:dyDescent="0.35">
      <c r="D23" s="44"/>
    </row>
    <row r="25" spans="1:5" x14ac:dyDescent="0.35">
      <c r="C25" t="s">
        <v>50</v>
      </c>
      <c r="D25" s="79">
        <f>SUM(D5:D21)</f>
        <v>1071</v>
      </c>
      <c r="E25" s="79">
        <f>SUM(E5:E21)</f>
        <v>1789.6100000000001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B10" sqref="B10"/>
    </sheetView>
  </sheetViews>
  <sheetFormatPr defaultRowHeight="14.5" x14ac:dyDescent="0.35"/>
  <cols>
    <col min="1" max="1" width="12" customWidth="1"/>
    <col min="2" max="2" width="27.453125" bestFit="1" customWidth="1"/>
    <col min="3" max="3" width="65.81640625" customWidth="1"/>
  </cols>
  <sheetData>
    <row r="1" spans="1:5" x14ac:dyDescent="0.35">
      <c r="A1" s="39" t="s">
        <v>14</v>
      </c>
      <c r="B1" s="39" t="s">
        <v>14</v>
      </c>
      <c r="C1" s="39"/>
      <c r="D1" s="39" t="s">
        <v>14</v>
      </c>
      <c r="E1" s="39" t="s">
        <v>14</v>
      </c>
    </row>
    <row r="2" spans="1:5" x14ac:dyDescent="0.35">
      <c r="A2" s="40" t="s">
        <v>0</v>
      </c>
      <c r="B2" s="40" t="s">
        <v>15</v>
      </c>
      <c r="C2" s="40" t="s">
        <v>16</v>
      </c>
      <c r="D2" s="40" t="s">
        <v>17</v>
      </c>
      <c r="E2" s="40" t="s">
        <v>18</v>
      </c>
    </row>
    <row r="3" spans="1:5" x14ac:dyDescent="0.35">
      <c r="A3" s="40" t="s">
        <v>14</v>
      </c>
      <c r="B3" s="40" t="s">
        <v>14</v>
      </c>
      <c r="C3" s="40"/>
      <c r="D3" s="40" t="s">
        <v>14</v>
      </c>
      <c r="E3" s="40" t="s">
        <v>14</v>
      </c>
    </row>
    <row r="4" spans="1:5" x14ac:dyDescent="0.35">
      <c r="A4" s="41"/>
      <c r="B4" s="40" t="s">
        <v>22</v>
      </c>
      <c r="C4" s="40"/>
      <c r="D4" s="40"/>
      <c r="E4" s="42">
        <v>48414.03</v>
      </c>
    </row>
    <row r="5" spans="1:5" x14ac:dyDescent="0.35">
      <c r="A5" s="41"/>
      <c r="B5" s="40"/>
      <c r="C5" s="40"/>
      <c r="D5" s="40"/>
      <c r="E5" s="40"/>
    </row>
    <row r="6" spans="1:5" x14ac:dyDescent="0.35">
      <c r="A6" s="41">
        <v>44350</v>
      </c>
      <c r="B6" s="40" t="s">
        <v>35</v>
      </c>
      <c r="C6" s="40" t="s">
        <v>36</v>
      </c>
      <c r="D6" s="58">
        <v>4438</v>
      </c>
      <c r="E6" s="58"/>
    </row>
    <row r="7" spans="1:5" x14ac:dyDescent="0.35">
      <c r="A7" s="41">
        <v>44350</v>
      </c>
      <c r="B7" s="40" t="s">
        <v>35</v>
      </c>
      <c r="C7" s="40" t="s">
        <v>36</v>
      </c>
      <c r="D7" s="58">
        <v>450</v>
      </c>
      <c r="E7" s="40"/>
    </row>
    <row r="8" spans="1:5" x14ac:dyDescent="0.35">
      <c r="A8" s="41">
        <v>44419</v>
      </c>
      <c r="B8" s="40" t="s">
        <v>35</v>
      </c>
      <c r="C8" s="40" t="s">
        <v>43</v>
      </c>
      <c r="D8" s="42">
        <v>1287</v>
      </c>
      <c r="E8" s="40"/>
    </row>
    <row r="9" spans="1:5" x14ac:dyDescent="0.35">
      <c r="A9" s="41">
        <v>44445</v>
      </c>
      <c r="B9" s="40" t="s">
        <v>46</v>
      </c>
      <c r="C9" s="40" t="s">
        <v>47</v>
      </c>
      <c r="D9" s="58">
        <v>17501.62</v>
      </c>
      <c r="E9" s="40"/>
    </row>
    <row r="10" spans="1:5" x14ac:dyDescent="0.35">
      <c r="A10" s="41"/>
      <c r="B10" s="40"/>
      <c r="C10" s="40"/>
      <c r="D10" s="58"/>
      <c r="E10" s="40"/>
    </row>
    <row r="11" spans="1:5" x14ac:dyDescent="0.35">
      <c r="A11" s="41"/>
      <c r="B11" s="40"/>
      <c r="C11" s="40"/>
      <c r="D11" s="58"/>
      <c r="E11" s="40"/>
    </row>
    <row r="12" spans="1:5" x14ac:dyDescent="0.35">
      <c r="A12" s="41"/>
      <c r="B12" s="40"/>
      <c r="C12" s="40"/>
      <c r="D12" s="40"/>
      <c r="E12" s="40"/>
    </row>
    <row r="13" spans="1:5" x14ac:dyDescent="0.35">
      <c r="A13" s="41"/>
      <c r="B13" s="40"/>
      <c r="C13" s="40"/>
      <c r="D13" s="40"/>
      <c r="E13" s="58"/>
    </row>
    <row r="14" spans="1:5" x14ac:dyDescent="0.35">
      <c r="A14" s="41"/>
      <c r="B14" s="40"/>
      <c r="C14" s="40"/>
      <c r="D14" s="40"/>
      <c r="E14" s="42"/>
    </row>
    <row r="15" spans="1:5" x14ac:dyDescent="0.35">
      <c r="A15" s="40"/>
      <c r="B15" s="40"/>
      <c r="C15" s="40"/>
      <c r="D15" s="40"/>
      <c r="E15" s="42"/>
    </row>
    <row r="16" spans="1:5" x14ac:dyDescent="0.35">
      <c r="A16" s="40" t="s">
        <v>14</v>
      </c>
      <c r="B16" s="59" t="s">
        <v>19</v>
      </c>
      <c r="C16" s="39"/>
      <c r="D16" s="39"/>
      <c r="E16" s="43">
        <f>(SUM(E4:E14))-(SUM(D6:D11))</f>
        <v>24737.41</v>
      </c>
    </row>
    <row r="17" spans="4:4" x14ac:dyDescent="0.35">
      <c r="D17" s="4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LPC Reserve Totals</vt:lpstr>
      <vt:lpstr>2021-2022 earmarked breakdown</vt:lpstr>
      <vt:lpstr>2021-2022 general breakdown</vt:lpstr>
      <vt:lpstr>'LPC Reserve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clerk@leafieldparishcouncil.org</cp:lastModifiedBy>
  <cp:revision>2</cp:revision>
  <cp:lastPrinted>2021-02-08T18:45:03Z</cp:lastPrinted>
  <dcterms:created xsi:type="dcterms:W3CDTF">2017-10-13T08:28:38Z</dcterms:created>
  <dcterms:modified xsi:type="dcterms:W3CDTF">2021-12-05T13:21:06Z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