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92e9dc16d63b3bb/Leafield Parish Council/My Documents/Finance/Earmarked Reserves/2023-2024/"/>
    </mc:Choice>
  </mc:AlternateContent>
  <xr:revisionPtr revIDLastSave="24" documentId="8_{405A45E4-C3B4-4E22-BD43-C4A216211692}" xr6:coauthVersionLast="47" xr6:coauthVersionMax="47" xr10:uidLastSave="{C90CB390-20DF-440A-A8B6-A00D83924896}"/>
  <bookViews>
    <workbookView xWindow="-110" yWindow="-110" windowWidth="19420" windowHeight="10420" tabRatio="500" xr2:uid="{00000000-000D-0000-FFFF-FFFF00000000}"/>
  </bookViews>
  <sheets>
    <sheet name="LPC Reserve Totals" sheetId="2" r:id="rId1"/>
    <sheet name="2023-2024 earmarked breakdown" sheetId="4" r:id="rId2"/>
    <sheet name="2023-2024 general breakdown" sheetId="5" r:id="rId3"/>
  </sheets>
  <definedNames>
    <definedName name="_xlnm.Print_Area" localSheetId="0">'LPC Reserve Totals'!$C$1:$V$39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U15" i="2"/>
  <c r="V5" i="2"/>
  <c r="E15" i="5" l="1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F15" i="2"/>
  <c r="V15" i="2" s="1"/>
  <c r="G15" i="2"/>
  <c r="E28" i="4"/>
  <c r="K20" i="2" l="1"/>
  <c r="L20" i="2"/>
  <c r="M20" i="2"/>
  <c r="N20" i="2"/>
  <c r="O20" i="2"/>
  <c r="P20" i="2"/>
  <c r="Q20" i="2"/>
  <c r="R20" i="2"/>
  <c r="S20" i="2"/>
  <c r="H20" i="2"/>
  <c r="I20" i="2"/>
  <c r="J20" i="2"/>
  <c r="G20" i="2"/>
  <c r="D32" i="2" l="1"/>
  <c r="D27" i="2"/>
  <c r="D28" i="2" s="1"/>
  <c r="D33" i="2" l="1"/>
  <c r="D31" i="2" s="1"/>
</calcChain>
</file>

<file path=xl/sharedStrings.xml><?xml version="1.0" encoding="utf-8"?>
<sst xmlns="http://schemas.openxmlformats.org/spreadsheetml/2006/main" count="125" uniqueCount="76">
  <si>
    <t>Date</t>
  </si>
  <si>
    <t>Red Phone Box</t>
  </si>
  <si>
    <t>Est Target</t>
  </si>
  <si>
    <t>Total Earmarked Reserves</t>
  </si>
  <si>
    <t xml:space="preserve"> </t>
  </si>
  <si>
    <t>Reference</t>
  </si>
  <si>
    <t>Description</t>
  </si>
  <si>
    <t>Debit</t>
  </si>
  <si>
    <t>Credit</t>
  </si>
  <si>
    <t>Balance</t>
  </si>
  <si>
    <t>Receipts</t>
  </si>
  <si>
    <t>Payments</t>
  </si>
  <si>
    <t>Balance b/f</t>
  </si>
  <si>
    <t>Churchyard Maintenance</t>
  </si>
  <si>
    <t>Climate Action Fund</t>
  </si>
  <si>
    <t>Burials</t>
  </si>
  <si>
    <t>Breakdown</t>
  </si>
  <si>
    <t>Subscriptions  : Community First Oxon, Open Spaces Society</t>
  </si>
  <si>
    <t>Audit/legal/land registry</t>
  </si>
  <si>
    <t>Village Hall repairs</t>
  </si>
  <si>
    <t>Tree survey/maintenance</t>
  </si>
  <si>
    <t>Burial Ground Maintenance</t>
  </si>
  <si>
    <t>Lychgate Repairs and Regilding</t>
  </si>
  <si>
    <t>To allow for repairs</t>
  </si>
  <si>
    <t>Tree survey/Maintenance</t>
  </si>
  <si>
    <t>CCTV</t>
  </si>
  <si>
    <t>Churchyard wall repairs</t>
  </si>
  <si>
    <t>Village Green power supply</t>
  </si>
  <si>
    <t>Speed indication device</t>
  </si>
  <si>
    <t>To cover 2023 works</t>
  </si>
  <si>
    <t>To cover part cost of next phase</t>
  </si>
  <si>
    <t>To cover tree works, memorial works etc</t>
  </si>
  <si>
    <t>To cover hedge works, maintenance etc</t>
  </si>
  <si>
    <t>To cover part memorial restoration</t>
  </si>
  <si>
    <t>To cover project costs</t>
  </si>
  <si>
    <t>To cover extra parts, new batteries etc</t>
  </si>
  <si>
    <t>Reserves  - end of year</t>
  </si>
  <si>
    <t>Difference</t>
  </si>
  <si>
    <t>Reserves at start of year - 01/04/23</t>
  </si>
  <si>
    <t>General reserves - 01/04/23</t>
  </si>
  <si>
    <t>Earmarked reserves - 01/04/23</t>
  </si>
  <si>
    <t>Earmarked reserves at 01 April 2023</t>
  </si>
  <si>
    <t>To allow for repairs/new cameras</t>
  </si>
  <si>
    <t>Extra camera</t>
  </si>
  <si>
    <t>Transfer to general reserves</t>
  </si>
  <si>
    <t>Village Green Power Supply</t>
  </si>
  <si>
    <t>Transfer FROM Village Green Power Supply</t>
  </si>
  <si>
    <t>Memorial safety training</t>
  </si>
  <si>
    <t>Donation</t>
  </si>
  <si>
    <t>Training contribution from Chadlington Parish Council</t>
  </si>
  <si>
    <t>Tree works</t>
  </si>
  <si>
    <t>Hedge works</t>
  </si>
  <si>
    <t>Training</t>
  </si>
  <si>
    <t>Transfer training contribution to Training EMR</t>
  </si>
  <si>
    <t>From general reserve</t>
  </si>
  <si>
    <t>CCTV memory</t>
  </si>
  <si>
    <t>CCTV memory (remainder of invoice 29062304</t>
  </si>
  <si>
    <t>NEED TO COMPLETE AT YEAR END</t>
  </si>
  <si>
    <t>Village Green</t>
  </si>
  <si>
    <t>Donation (daffodil bulbs)</t>
  </si>
  <si>
    <t>Red phone box</t>
  </si>
  <si>
    <t>Compensation</t>
  </si>
  <si>
    <t>Insurance compensation re complaint</t>
  </si>
  <si>
    <t>OCC Cllr Priority Fund</t>
  </si>
  <si>
    <t>Grant - litter picking equipment</t>
  </si>
  <si>
    <t>Refund</t>
  </si>
  <si>
    <t>HMRC VAT refund</t>
  </si>
  <si>
    <t>Football Club</t>
  </si>
  <si>
    <t>Peppercorn rent</t>
  </si>
  <si>
    <t>Updated to 30/11/23</t>
  </si>
  <si>
    <t>Litter picking equipment</t>
  </si>
  <si>
    <t>Purchase of litter picking equipment (surplus ref OCC Priority Grant)</t>
  </si>
  <si>
    <t>Reserves remaining as of 30/11/23</t>
  </si>
  <si>
    <t>Earmarked reserves - 30/11/23</t>
  </si>
  <si>
    <t>General reserves - 30/11/23</t>
  </si>
  <si>
    <t>Daffodil bulbs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</si>
</sst>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\£#,##0.00;[Red]&quot;-£&quot;#,##0.00"/>
    <numFmt numFmtId="165" formatCode="[$£-809]#,##0.00;[Red]\-[$£-809]#,##0.00"/>
    <numFmt numFmtId="166" formatCode="&quot;£&quot;#,##0.00"/>
  </numFmts>
  <fonts count="1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B0F0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sz val="11"/>
      <color rgb="FF0070C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6" fontId="0" fillId="0" borderId="0" xfId="0" applyNumberFormat="1"/>
    <xf numFmtId="8" fontId="1" fillId="0" borderId="0" xfId="0" applyNumberFormat="1" applyFont="1"/>
    <xf numFmtId="8" fontId="3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0" fillId="2" borderId="0" xfId="0" applyFill="1"/>
    <xf numFmtId="164" fontId="3" fillId="0" borderId="5" xfId="0" applyNumberFormat="1" applyFont="1" applyBorder="1" applyAlignment="1">
      <alignment horizontal="center"/>
    </xf>
    <xf numFmtId="0" fontId="0" fillId="0" borderId="1" xfId="0" applyBorder="1"/>
    <xf numFmtId="164" fontId="5" fillId="0" borderId="2" xfId="0" applyNumberFormat="1" applyFont="1" applyBorder="1" applyAlignment="1">
      <alignment horizontal="center"/>
    </xf>
    <xf numFmtId="164" fontId="0" fillId="0" borderId="0" xfId="0" applyNumberFormat="1"/>
    <xf numFmtId="0" fontId="3" fillId="0" borderId="6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6" fillId="2" borderId="1" xfId="0" applyFont="1" applyFill="1" applyBorder="1"/>
    <xf numFmtId="0" fontId="0" fillId="2" borderId="1" xfId="0" applyFill="1" applyBorder="1"/>
    <xf numFmtId="15" fontId="0" fillId="2" borderId="1" xfId="0" applyNumberFormat="1" applyFill="1" applyBorder="1"/>
    <xf numFmtId="4" fontId="0" fillId="2" borderId="1" xfId="0" applyNumberFormat="1" applyFill="1" applyBorder="1"/>
    <xf numFmtId="4" fontId="6" fillId="2" borderId="1" xfId="0" applyNumberFormat="1" applyFont="1" applyFill="1" applyBorder="1"/>
    <xf numFmtId="4" fontId="0" fillId="0" borderId="0" xfId="0" applyNumberFormat="1"/>
    <xf numFmtId="0" fontId="0" fillId="0" borderId="6" xfId="0" applyBorder="1" applyAlignment="1">
      <alignment horizontal="center"/>
    </xf>
    <xf numFmtId="8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4" fillId="0" borderId="0" xfId="0" applyFont="1"/>
    <xf numFmtId="166" fontId="4" fillId="0" borderId="0" xfId="0" applyNumberFormat="1" applyFont="1"/>
    <xf numFmtId="0" fontId="8" fillId="0" borderId="0" xfId="0" applyFont="1"/>
    <xf numFmtId="166" fontId="8" fillId="0" borderId="0" xfId="0" applyNumberFormat="1" applyFont="1"/>
    <xf numFmtId="2" fontId="0" fillId="2" borderId="1" xfId="0" applyNumberFormat="1" applyFill="1" applyBorder="1"/>
    <xf numFmtId="0" fontId="4" fillId="2" borderId="1" xfId="0" applyFont="1" applyFill="1" applyBorder="1"/>
    <xf numFmtId="8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/>
    <xf numFmtId="0" fontId="9" fillId="0" borderId="0" xfId="0" applyFont="1"/>
    <xf numFmtId="8" fontId="10" fillId="0" borderId="3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66" fontId="1" fillId="0" borderId="1" xfId="0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2" fontId="0" fillId="0" borderId="1" xfId="0" applyNumberFormat="1" applyBorder="1"/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  <xf numFmtId="15" fontId="0" fillId="4" borderId="1" xfId="0" applyNumberFormat="1" applyFill="1" applyBorder="1"/>
    <xf numFmtId="0" fontId="0" fillId="4" borderId="1" xfId="0" applyFill="1" applyBorder="1"/>
    <xf numFmtId="4" fontId="0" fillId="4" borderId="1" xfId="0" applyNumberFormat="1" applyFill="1" applyBorder="1"/>
    <xf numFmtId="2" fontId="0" fillId="4" borderId="1" xfId="0" applyNumberFormat="1" applyFill="1" applyBorder="1"/>
    <xf numFmtId="15" fontId="0" fillId="4" borderId="1" xfId="0" applyNumberForma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4" fontId="0" fillId="0" borderId="1" xfId="0" applyNumberFormat="1" applyBorder="1"/>
    <xf numFmtId="2" fontId="1" fillId="0" borderId="1" xfId="0" applyNumberFormat="1" applyFont="1" applyBorder="1" applyAlignment="1">
      <alignment horizontal="center"/>
    </xf>
    <xf numFmtId="166" fontId="12" fillId="0" borderId="0" xfId="0" applyNumberFormat="1" applyFont="1"/>
    <xf numFmtId="2" fontId="13" fillId="0" borderId="3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2" fontId="0" fillId="5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W49"/>
  <sheetViews>
    <sheetView tabSelected="1" topLeftCell="A20" zoomScale="80" zoomScaleNormal="80" workbookViewId="0">
      <selection activeCell="F22" sqref="F22"/>
    </sheetView>
  </sheetViews>
  <sheetFormatPr defaultRowHeight="14.5" x14ac:dyDescent="0.35"/>
  <cols>
    <col min="3" max="3" width="30.7265625" bestFit="1" customWidth="1"/>
    <col min="4" max="4" width="31.1796875" bestFit="1" customWidth="1"/>
    <col min="5" max="5" width="13.453125" bestFit="1" customWidth="1"/>
    <col min="6" max="6" width="15.81640625" bestFit="1" customWidth="1"/>
    <col min="7" max="7" width="12.7265625" customWidth="1"/>
    <col min="8" max="8" width="13.453125" customWidth="1"/>
    <col min="9" max="10" width="11.81640625" customWidth="1"/>
    <col min="11" max="11" width="17.26953125" bestFit="1" customWidth="1"/>
    <col min="12" max="12" width="15" customWidth="1"/>
    <col min="13" max="13" width="7.7265625" bestFit="1" customWidth="1"/>
    <col min="14" max="21" width="10.54296875" customWidth="1"/>
    <col min="22" max="22" width="14.81640625" bestFit="1" customWidth="1"/>
    <col min="23" max="23" width="19.54296875" customWidth="1"/>
    <col min="24" max="24" width="20.54296875" customWidth="1"/>
    <col min="25" max="1038" width="8.7265625" customWidth="1"/>
  </cols>
  <sheetData>
    <row r="1" spans="3:22" x14ac:dyDescent="0.35">
      <c r="C1" s="73" t="s">
        <v>69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3:22" x14ac:dyDescent="0.35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3:22" ht="73.5" customHeight="1" x14ac:dyDescent="0.35">
      <c r="C3" s="8"/>
      <c r="D3" s="8"/>
      <c r="E3" s="8" t="s">
        <v>1</v>
      </c>
      <c r="F3" s="9" t="s">
        <v>58</v>
      </c>
      <c r="G3" s="12" t="s">
        <v>13</v>
      </c>
      <c r="H3" s="12" t="s">
        <v>21</v>
      </c>
      <c r="I3" s="12" t="s">
        <v>22</v>
      </c>
      <c r="J3" s="12" t="s">
        <v>26</v>
      </c>
      <c r="K3" s="12" t="s">
        <v>17</v>
      </c>
      <c r="L3" s="12" t="s">
        <v>14</v>
      </c>
      <c r="M3" s="12" t="s">
        <v>15</v>
      </c>
      <c r="N3" s="12" t="s">
        <v>18</v>
      </c>
      <c r="O3" s="12" t="s">
        <v>19</v>
      </c>
      <c r="P3" s="12" t="s">
        <v>20</v>
      </c>
      <c r="Q3" s="12" t="s">
        <v>25</v>
      </c>
      <c r="R3" s="12" t="s">
        <v>27</v>
      </c>
      <c r="S3" s="12" t="s">
        <v>28</v>
      </c>
      <c r="T3" s="12" t="s">
        <v>52</v>
      </c>
      <c r="U3" s="12" t="s">
        <v>63</v>
      </c>
      <c r="V3" s="42" t="s">
        <v>3</v>
      </c>
    </row>
    <row r="4" spans="3:22" x14ac:dyDescent="0.35">
      <c r="C4" s="10" t="s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9"/>
    </row>
    <row r="5" spans="3:22" x14ac:dyDescent="0.35">
      <c r="C5" s="26"/>
      <c r="D5" s="27" t="s">
        <v>41</v>
      </c>
      <c r="E5" s="27">
        <v>307.61</v>
      </c>
      <c r="F5" s="29">
        <v>3760</v>
      </c>
      <c r="G5" s="36">
        <v>7436.51</v>
      </c>
      <c r="H5" s="36">
        <v>1757.62</v>
      </c>
      <c r="I5" s="36">
        <v>235</v>
      </c>
      <c r="J5" s="36">
        <v>700</v>
      </c>
      <c r="K5" s="36">
        <v>40</v>
      </c>
      <c r="L5" s="36">
        <v>0</v>
      </c>
      <c r="M5" s="36">
        <v>550</v>
      </c>
      <c r="N5" s="36">
        <v>1205</v>
      </c>
      <c r="O5" s="36">
        <v>2580</v>
      </c>
      <c r="P5" s="36">
        <v>3063</v>
      </c>
      <c r="Q5" s="36">
        <v>400</v>
      </c>
      <c r="R5" s="36">
        <v>1500</v>
      </c>
      <c r="S5" s="36">
        <v>1800</v>
      </c>
      <c r="T5" s="36">
        <v>0</v>
      </c>
      <c r="U5" s="36">
        <v>0</v>
      </c>
      <c r="V5" s="40">
        <f>SUM(E5:U5)</f>
        <v>25334.74</v>
      </c>
    </row>
    <row r="6" spans="3:22" x14ac:dyDescent="0.35">
      <c r="C6" s="26"/>
      <c r="D6" s="27" t="s">
        <v>10</v>
      </c>
      <c r="E6" s="48">
        <v>300</v>
      </c>
      <c r="F6" s="72">
        <v>100</v>
      </c>
      <c r="G6" s="37"/>
      <c r="H6" s="52"/>
      <c r="I6" s="52"/>
      <c r="J6" s="52"/>
      <c r="K6" s="41"/>
      <c r="L6" s="41"/>
      <c r="M6" s="49"/>
      <c r="N6" s="49"/>
      <c r="O6" s="49"/>
      <c r="P6" s="49"/>
      <c r="Q6" s="49"/>
      <c r="R6" s="49"/>
      <c r="S6" s="49"/>
      <c r="T6" s="49">
        <v>105</v>
      </c>
      <c r="U6" s="49">
        <v>220</v>
      </c>
      <c r="V6" s="15"/>
    </row>
    <row r="7" spans="3:22" x14ac:dyDescent="0.35">
      <c r="C7" s="26"/>
      <c r="D7" s="27"/>
      <c r="E7" s="48">
        <v>100</v>
      </c>
      <c r="F7" s="28"/>
      <c r="G7" s="37"/>
      <c r="H7" s="37"/>
      <c r="I7" s="37"/>
      <c r="J7" s="37"/>
      <c r="K7" s="41"/>
      <c r="L7" s="41"/>
      <c r="M7" s="41"/>
      <c r="N7" s="41"/>
      <c r="O7" s="41"/>
      <c r="P7" s="51"/>
      <c r="Q7" s="51"/>
      <c r="R7" s="51"/>
      <c r="S7" s="51"/>
      <c r="T7" s="51"/>
      <c r="U7" s="51"/>
      <c r="V7" s="15"/>
    </row>
    <row r="8" spans="3:22" x14ac:dyDescent="0.35">
      <c r="C8" s="26"/>
      <c r="D8" s="27" t="s">
        <v>11</v>
      </c>
      <c r="E8" s="27"/>
      <c r="F8" s="75">
        <v>100</v>
      </c>
      <c r="G8" s="70">
        <v>300</v>
      </c>
      <c r="H8" s="70">
        <v>86</v>
      </c>
      <c r="I8" s="51"/>
      <c r="J8" s="51"/>
      <c r="K8" s="36"/>
      <c r="L8" s="38"/>
      <c r="M8" s="38"/>
      <c r="N8" s="38"/>
      <c r="O8" s="38"/>
      <c r="P8" s="51">
        <v>1750</v>
      </c>
      <c r="Q8" s="70">
        <v>325</v>
      </c>
      <c r="R8" s="70">
        <v>1500</v>
      </c>
      <c r="S8" s="38"/>
      <c r="T8" s="38"/>
      <c r="U8" s="70">
        <v>220</v>
      </c>
      <c r="V8" s="15"/>
    </row>
    <row r="9" spans="3:22" x14ac:dyDescent="0.35">
      <c r="C9" s="26"/>
      <c r="D9" s="27"/>
      <c r="E9" s="27"/>
      <c r="F9" s="28"/>
      <c r="G9" s="38"/>
      <c r="H9" s="38"/>
      <c r="I9" s="38"/>
      <c r="J9" s="38"/>
      <c r="K9" s="36"/>
      <c r="L9" s="38"/>
      <c r="M9" s="38"/>
      <c r="N9" s="38"/>
      <c r="O9" s="38"/>
      <c r="P9" s="38"/>
      <c r="Q9" s="70">
        <v>75</v>
      </c>
      <c r="R9" s="38"/>
      <c r="S9" s="38"/>
      <c r="T9" s="38"/>
      <c r="U9" s="38"/>
      <c r="V9" s="15"/>
    </row>
    <row r="10" spans="3:22" x14ac:dyDescent="0.35">
      <c r="C10" s="26"/>
      <c r="D10" s="27"/>
      <c r="E10" s="27"/>
      <c r="F10" s="28"/>
      <c r="G10" s="38"/>
      <c r="H10" s="38"/>
      <c r="I10" s="38"/>
      <c r="J10" s="38"/>
      <c r="K10" s="49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15"/>
    </row>
    <row r="11" spans="3:22" x14ac:dyDescent="0.35">
      <c r="C11" s="26"/>
      <c r="D11" s="27"/>
      <c r="E11" s="27"/>
      <c r="F11" s="28"/>
      <c r="G11" s="38"/>
      <c r="H11" s="38"/>
      <c r="I11" s="38"/>
      <c r="J11" s="38"/>
      <c r="K11" s="51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15"/>
    </row>
    <row r="12" spans="3:22" x14ac:dyDescent="0.35">
      <c r="C12" s="26"/>
      <c r="D12" s="27"/>
      <c r="E12" s="27"/>
      <c r="F12" s="2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15"/>
    </row>
    <row r="13" spans="3:22" x14ac:dyDescent="0.35">
      <c r="C13" s="26"/>
      <c r="D13" s="27"/>
      <c r="E13" s="27"/>
      <c r="F13" s="2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15"/>
    </row>
    <row r="14" spans="3:22" x14ac:dyDescent="0.35">
      <c r="C14" s="26"/>
      <c r="D14" s="27"/>
      <c r="E14" s="27"/>
      <c r="F14" s="2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15"/>
    </row>
    <row r="15" spans="3:22" ht="15" thickBot="1" x14ac:dyDescent="0.4">
      <c r="C15" s="18"/>
      <c r="D15" s="19"/>
      <c r="E15" s="16">
        <f>SUM(E5:E7)-SUM(E8:E14)</f>
        <v>707.61</v>
      </c>
      <c r="F15" s="16">
        <f t="shared" ref="F15" si="0">SUM(F5:F6)-SUM(F8:F14)</f>
        <v>3760</v>
      </c>
      <c r="G15" s="16">
        <f>SUM(G5:G6)-SUM(G8:G14)</f>
        <v>7136.51</v>
      </c>
      <c r="H15" s="16">
        <f t="shared" ref="H15:U15" si="1">SUM(H5:H6)-SUM(H8:H14)</f>
        <v>1671.62</v>
      </c>
      <c r="I15" s="16">
        <f t="shared" si="1"/>
        <v>235</v>
      </c>
      <c r="J15" s="16">
        <f t="shared" si="1"/>
        <v>700</v>
      </c>
      <c r="K15" s="16">
        <f t="shared" si="1"/>
        <v>40</v>
      </c>
      <c r="L15" s="16">
        <f t="shared" si="1"/>
        <v>0</v>
      </c>
      <c r="M15" s="16">
        <f t="shared" si="1"/>
        <v>550</v>
      </c>
      <c r="N15" s="16">
        <f t="shared" si="1"/>
        <v>1205</v>
      </c>
      <c r="O15" s="16">
        <f t="shared" si="1"/>
        <v>2580</v>
      </c>
      <c r="P15" s="16">
        <f t="shared" si="1"/>
        <v>1313</v>
      </c>
      <c r="Q15" s="16">
        <f t="shared" si="1"/>
        <v>0</v>
      </c>
      <c r="R15" s="16">
        <f t="shared" si="1"/>
        <v>0</v>
      </c>
      <c r="S15" s="16">
        <f t="shared" si="1"/>
        <v>1800</v>
      </c>
      <c r="T15" s="16">
        <f t="shared" si="1"/>
        <v>105</v>
      </c>
      <c r="U15" s="16">
        <f t="shared" si="1"/>
        <v>0</v>
      </c>
      <c r="V15" s="14">
        <f>SUM(E15:U15)</f>
        <v>21803.739999999998</v>
      </c>
    </row>
    <row r="16" spans="3:22" x14ac:dyDescent="0.35">
      <c r="C16" s="18"/>
      <c r="D16" s="19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4"/>
    </row>
    <row r="17" spans="3:23" x14ac:dyDescent="0.35">
      <c r="C17" s="45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4"/>
    </row>
    <row r="18" spans="3:23" x14ac:dyDescent="0.35">
      <c r="C18" s="45"/>
      <c r="D18" s="44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4"/>
    </row>
    <row r="19" spans="3:23" x14ac:dyDescent="0.35">
      <c r="C19" s="45"/>
      <c r="D19" s="44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4"/>
      <c r="W19" s="17"/>
    </row>
    <row r="20" spans="3:23" x14ac:dyDescent="0.35">
      <c r="C20" s="45"/>
      <c r="D20" s="44"/>
      <c r="E20" s="43"/>
      <c r="F20" s="43"/>
      <c r="G20" s="43">
        <f>G17+G19</f>
        <v>0</v>
      </c>
      <c r="H20" s="43">
        <f t="shared" ref="H20:J20" si="2">H17+H19</f>
        <v>0</v>
      </c>
      <c r="I20" s="43">
        <f t="shared" si="2"/>
        <v>0</v>
      </c>
      <c r="J20" s="43">
        <f t="shared" si="2"/>
        <v>0</v>
      </c>
      <c r="K20" s="43">
        <f t="shared" ref="K20" si="3">K17+K19</f>
        <v>0</v>
      </c>
      <c r="L20" s="43">
        <f t="shared" ref="L20" si="4">L17+L19</f>
        <v>0</v>
      </c>
      <c r="M20" s="43">
        <f t="shared" ref="M20" si="5">M17+M19</f>
        <v>0</v>
      </c>
      <c r="N20" s="43">
        <f t="shared" ref="N20" si="6">N17+N19</f>
        <v>0</v>
      </c>
      <c r="O20" s="43">
        <f t="shared" ref="O20" si="7">O17+O19</f>
        <v>0</v>
      </c>
      <c r="P20" s="43">
        <f t="shared" ref="P20" si="8">P17+P19</f>
        <v>0</v>
      </c>
      <c r="Q20" s="43">
        <f t="shared" ref="Q20" si="9">Q17+Q19</f>
        <v>0</v>
      </c>
      <c r="R20" s="43">
        <f t="shared" ref="R20" si="10">R17+R19</f>
        <v>0</v>
      </c>
      <c r="S20" s="43">
        <f t="shared" ref="S20" si="11">S17+S19</f>
        <v>0</v>
      </c>
      <c r="T20" s="43"/>
      <c r="U20" s="43"/>
      <c r="V20" s="44"/>
    </row>
    <row r="21" spans="3:23" x14ac:dyDescent="0.35">
      <c r="C21" s="30"/>
      <c r="D21" s="31"/>
      <c r="E21" s="2"/>
      <c r="W21" s="13"/>
    </row>
    <row r="22" spans="3:23" x14ac:dyDescent="0.35">
      <c r="C22" s="30"/>
      <c r="D22" s="31"/>
      <c r="W22" s="13"/>
    </row>
    <row r="23" spans="3:23" x14ac:dyDescent="0.35">
      <c r="C23" s="30" t="s">
        <v>38</v>
      </c>
      <c r="D23" s="33">
        <v>55431.09</v>
      </c>
      <c r="W23" s="13"/>
    </row>
    <row r="24" spans="3:23" x14ac:dyDescent="0.35">
      <c r="C24" s="32"/>
      <c r="D24" s="33"/>
      <c r="W24" s="13"/>
    </row>
    <row r="25" spans="3:23" x14ac:dyDescent="0.35">
      <c r="C25" s="32"/>
      <c r="D25" s="33"/>
      <c r="W25" s="13"/>
    </row>
    <row r="26" spans="3:23" x14ac:dyDescent="0.35">
      <c r="C26" s="47" t="s">
        <v>16</v>
      </c>
      <c r="D26" s="33"/>
      <c r="W26" s="13"/>
    </row>
    <row r="27" spans="3:23" x14ac:dyDescent="0.35">
      <c r="C27" s="32" t="s">
        <v>40</v>
      </c>
      <c r="D27" s="33">
        <f>V5</f>
        <v>25334.74</v>
      </c>
      <c r="W27" s="13"/>
    </row>
    <row r="28" spans="3:23" x14ac:dyDescent="0.35">
      <c r="C28" s="32" t="s">
        <v>39</v>
      </c>
      <c r="D28" s="33">
        <f>D23-D27</f>
        <v>30096.349999999995</v>
      </c>
      <c r="W28" s="13"/>
    </row>
    <row r="29" spans="3:23" x14ac:dyDescent="0.35">
      <c r="C29" s="32"/>
      <c r="D29" s="33"/>
      <c r="W29" s="13"/>
    </row>
    <row r="30" spans="3:23" x14ac:dyDescent="0.35">
      <c r="C30" s="32"/>
      <c r="D30" s="33"/>
      <c r="W30" s="13"/>
    </row>
    <row r="31" spans="3:23" x14ac:dyDescent="0.35">
      <c r="C31" s="30" t="s">
        <v>72</v>
      </c>
      <c r="D31" s="71">
        <f>SUM(D32:D33)</f>
        <v>60385.299999999996</v>
      </c>
      <c r="W31" s="13"/>
    </row>
    <row r="32" spans="3:23" x14ac:dyDescent="0.35">
      <c r="C32" s="32" t="s">
        <v>73</v>
      </c>
      <c r="D32" s="71">
        <f>'2023-2024 earmarked breakdown'!E28</f>
        <v>21803.739999999998</v>
      </c>
      <c r="W32" s="13"/>
    </row>
    <row r="33" spans="3:23" x14ac:dyDescent="0.35">
      <c r="C33" s="32" t="s">
        <v>74</v>
      </c>
      <c r="D33" s="71">
        <f>'2023-2024 general breakdown'!E15</f>
        <v>38581.56</v>
      </c>
      <c r="W33" s="13"/>
    </row>
    <row r="34" spans="3:23" x14ac:dyDescent="0.35">
      <c r="C34" s="30"/>
      <c r="D34" s="31"/>
      <c r="W34" s="13"/>
    </row>
    <row r="35" spans="3:23" x14ac:dyDescent="0.35">
      <c r="C35" s="30"/>
      <c r="D35" s="31"/>
      <c r="W35" s="13"/>
    </row>
    <row r="36" spans="3:23" x14ac:dyDescent="0.35">
      <c r="C36" s="30"/>
      <c r="D36" s="31"/>
      <c r="W36" s="13"/>
    </row>
    <row r="37" spans="3:23" x14ac:dyDescent="0.35">
      <c r="C37" s="30" t="s">
        <v>57</v>
      </c>
      <c r="D37" s="31"/>
      <c r="W37" s="13"/>
    </row>
    <row r="38" spans="3:23" x14ac:dyDescent="0.35">
      <c r="C38" s="30"/>
      <c r="D38" s="31"/>
      <c r="W38" s="13"/>
    </row>
    <row r="39" spans="3:23" x14ac:dyDescent="0.35">
      <c r="C39" s="30" t="s">
        <v>36</v>
      </c>
      <c r="D39" s="31"/>
      <c r="W39" s="13"/>
    </row>
    <row r="40" spans="3:23" x14ac:dyDescent="0.35">
      <c r="C40" s="30" t="s">
        <v>37</v>
      </c>
      <c r="D40" s="59"/>
    </row>
    <row r="42" spans="3:23" x14ac:dyDescent="0.35">
      <c r="E42" s="1"/>
      <c r="F42" s="1"/>
    </row>
    <row r="43" spans="3:23" x14ac:dyDescent="0.35">
      <c r="E43" s="3"/>
      <c r="F43" s="4"/>
    </row>
    <row r="44" spans="3:23" x14ac:dyDescent="0.35">
      <c r="E44" s="3"/>
      <c r="F44" s="4"/>
    </row>
    <row r="45" spans="3:23" x14ac:dyDescent="0.35">
      <c r="E45" s="1"/>
      <c r="F45" s="5"/>
    </row>
    <row r="46" spans="3:23" x14ac:dyDescent="0.35">
      <c r="F46" s="5"/>
    </row>
    <row r="47" spans="3:23" x14ac:dyDescent="0.35">
      <c r="E47" s="1"/>
      <c r="F47" s="6"/>
    </row>
    <row r="48" spans="3:23" x14ac:dyDescent="0.35">
      <c r="E48" s="1"/>
      <c r="F48" s="6"/>
    </row>
    <row r="49" spans="5:6" x14ac:dyDescent="0.35">
      <c r="E49" s="1"/>
      <c r="F49" s="7"/>
    </row>
  </sheetData>
  <mergeCells count="2">
    <mergeCell ref="C1:V1"/>
    <mergeCell ref="C2:V2"/>
  </mergeCells>
  <printOptions gridLines="1"/>
  <pageMargins left="0.70833333333333304" right="0.70833333333333304" top="0.74791666666666701" bottom="0.74791666666666701" header="0.51180555555555496" footer="0.51180555555555496"/>
  <pageSetup paperSize="9" scale="42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1"/>
  <sheetViews>
    <sheetView topLeftCell="A13" workbookViewId="0">
      <selection activeCell="D14" sqref="D14:D26"/>
    </sheetView>
  </sheetViews>
  <sheetFormatPr defaultRowHeight="14.5" x14ac:dyDescent="0.35"/>
  <cols>
    <col min="1" max="1" width="12" customWidth="1"/>
    <col min="2" max="2" width="27.453125" bestFit="1" customWidth="1"/>
    <col min="3" max="3" width="65.81640625" customWidth="1"/>
    <col min="5" max="5" width="8.90625" bestFit="1" customWidth="1"/>
  </cols>
  <sheetData>
    <row r="1" spans="1:5" x14ac:dyDescent="0.35">
      <c r="A1" s="20" t="s">
        <v>4</v>
      </c>
      <c r="B1" s="20" t="s">
        <v>4</v>
      </c>
      <c r="C1" s="20"/>
      <c r="D1" s="20" t="s">
        <v>4</v>
      </c>
      <c r="E1" s="20" t="s">
        <v>4</v>
      </c>
    </row>
    <row r="2" spans="1:5" x14ac:dyDescent="0.35">
      <c r="A2" s="21" t="s">
        <v>0</v>
      </c>
      <c r="B2" s="21" t="s">
        <v>5</v>
      </c>
      <c r="C2" s="21" t="s">
        <v>6</v>
      </c>
      <c r="D2" s="21" t="s">
        <v>7</v>
      </c>
      <c r="E2" s="21" t="s">
        <v>8</v>
      </c>
    </row>
    <row r="3" spans="1:5" x14ac:dyDescent="0.35">
      <c r="A3" s="21" t="s">
        <v>4</v>
      </c>
      <c r="B3" s="21" t="s">
        <v>4</v>
      </c>
      <c r="C3" s="21"/>
      <c r="D3" s="21" t="s">
        <v>4</v>
      </c>
      <c r="E3" s="21" t="s">
        <v>4</v>
      </c>
    </row>
    <row r="4" spans="1:5" x14ac:dyDescent="0.35">
      <c r="A4" s="60"/>
      <c r="B4" s="61" t="s">
        <v>12</v>
      </c>
      <c r="C4" s="61"/>
      <c r="D4" s="61"/>
      <c r="E4" s="62">
        <v>16249.74</v>
      </c>
    </row>
    <row r="5" spans="1:5" x14ac:dyDescent="0.35">
      <c r="A5" s="60">
        <v>45017</v>
      </c>
      <c r="B5" s="61" t="s">
        <v>19</v>
      </c>
      <c r="C5" s="61" t="s">
        <v>23</v>
      </c>
      <c r="D5" s="61"/>
      <c r="E5" s="63">
        <v>500</v>
      </c>
    </row>
    <row r="6" spans="1:5" x14ac:dyDescent="0.35">
      <c r="A6" s="60">
        <v>45017</v>
      </c>
      <c r="B6" s="61" t="s">
        <v>25</v>
      </c>
      <c r="C6" s="61" t="s">
        <v>42</v>
      </c>
      <c r="D6" s="63"/>
      <c r="E6" s="63">
        <v>400</v>
      </c>
    </row>
    <row r="7" spans="1:5" x14ac:dyDescent="0.35">
      <c r="A7" s="60">
        <v>45017</v>
      </c>
      <c r="B7" s="61" t="s">
        <v>24</v>
      </c>
      <c r="C7" s="61" t="s">
        <v>29</v>
      </c>
      <c r="D7" s="63"/>
      <c r="E7" s="63">
        <v>1500</v>
      </c>
    </row>
    <row r="8" spans="1:5" s="50" customFormat="1" x14ac:dyDescent="0.35">
      <c r="A8" s="64">
        <v>45017</v>
      </c>
      <c r="B8" s="65" t="s">
        <v>26</v>
      </c>
      <c r="C8" s="66" t="s">
        <v>30</v>
      </c>
      <c r="D8" s="67"/>
      <c r="E8" s="68">
        <v>700</v>
      </c>
    </row>
    <row r="9" spans="1:5" x14ac:dyDescent="0.35">
      <c r="A9" s="60">
        <v>45017</v>
      </c>
      <c r="B9" s="61" t="s">
        <v>13</v>
      </c>
      <c r="C9" s="61" t="s">
        <v>31</v>
      </c>
      <c r="D9" s="63"/>
      <c r="E9" s="63">
        <v>1500</v>
      </c>
    </row>
    <row r="10" spans="1:5" x14ac:dyDescent="0.35">
      <c r="A10" s="60">
        <v>45017</v>
      </c>
      <c r="B10" s="61" t="s">
        <v>21</v>
      </c>
      <c r="C10" s="61" t="s">
        <v>32</v>
      </c>
      <c r="D10" s="63"/>
      <c r="E10" s="63">
        <v>950</v>
      </c>
    </row>
    <row r="11" spans="1:5" x14ac:dyDescent="0.35">
      <c r="A11" s="60">
        <v>45017</v>
      </c>
      <c r="B11" s="61" t="s">
        <v>22</v>
      </c>
      <c r="C11" s="61" t="s">
        <v>33</v>
      </c>
      <c r="D11" s="63"/>
      <c r="E11" s="63">
        <v>235</v>
      </c>
    </row>
    <row r="12" spans="1:5" x14ac:dyDescent="0.35">
      <c r="A12" s="60">
        <v>45017</v>
      </c>
      <c r="B12" s="61" t="s">
        <v>27</v>
      </c>
      <c r="C12" s="61" t="s">
        <v>34</v>
      </c>
      <c r="D12" s="63"/>
      <c r="E12" s="63">
        <v>1500</v>
      </c>
    </row>
    <row r="13" spans="1:5" x14ac:dyDescent="0.35">
      <c r="A13" s="60">
        <v>45017</v>
      </c>
      <c r="B13" s="61" t="s">
        <v>28</v>
      </c>
      <c r="C13" s="61" t="s">
        <v>35</v>
      </c>
      <c r="D13" s="63"/>
      <c r="E13" s="63">
        <v>1800</v>
      </c>
    </row>
    <row r="14" spans="1:5" x14ac:dyDescent="0.35">
      <c r="A14" s="22">
        <v>45034</v>
      </c>
      <c r="B14" s="21" t="s">
        <v>25</v>
      </c>
      <c r="C14" s="21" t="s">
        <v>43</v>
      </c>
      <c r="D14" s="53">
        <v>325</v>
      </c>
      <c r="E14" s="34"/>
    </row>
    <row r="15" spans="1:5" x14ac:dyDescent="0.35">
      <c r="A15" s="22">
        <v>45077</v>
      </c>
      <c r="B15" s="21" t="s">
        <v>27</v>
      </c>
      <c r="C15" s="21" t="s">
        <v>44</v>
      </c>
      <c r="D15" s="76">
        <v>1500</v>
      </c>
      <c r="E15" s="34"/>
    </row>
    <row r="16" spans="1:5" x14ac:dyDescent="0.35">
      <c r="A16" s="22">
        <v>45092</v>
      </c>
      <c r="B16" s="21" t="s">
        <v>13</v>
      </c>
      <c r="C16" s="21" t="s">
        <v>47</v>
      </c>
      <c r="D16" s="53">
        <v>300</v>
      </c>
      <c r="E16" s="23"/>
    </row>
    <row r="17" spans="1:5" x14ac:dyDescent="0.35">
      <c r="A17" s="22">
        <v>45092</v>
      </c>
      <c r="B17" s="21" t="s">
        <v>24</v>
      </c>
      <c r="C17" s="21" t="s">
        <v>50</v>
      </c>
      <c r="D17" s="53">
        <v>1750</v>
      </c>
      <c r="E17" s="23"/>
    </row>
    <row r="18" spans="1:5" x14ac:dyDescent="0.35">
      <c r="A18" s="22">
        <v>45092</v>
      </c>
      <c r="B18" s="21" t="s">
        <v>21</v>
      </c>
      <c r="C18" s="21" t="s">
        <v>51</v>
      </c>
      <c r="D18" s="34">
        <v>86</v>
      </c>
      <c r="E18" s="23"/>
    </row>
    <row r="19" spans="1:5" x14ac:dyDescent="0.35">
      <c r="A19" s="22">
        <v>45124</v>
      </c>
      <c r="B19" s="21" t="s">
        <v>52</v>
      </c>
      <c r="C19" s="21" t="s">
        <v>54</v>
      </c>
      <c r="D19" s="34"/>
      <c r="E19" s="23">
        <v>105</v>
      </c>
    </row>
    <row r="20" spans="1:5" x14ac:dyDescent="0.35">
      <c r="A20" s="22">
        <v>45124</v>
      </c>
      <c r="B20" s="21" t="s">
        <v>25</v>
      </c>
      <c r="C20" s="21" t="s">
        <v>55</v>
      </c>
      <c r="D20" s="34">
        <v>75</v>
      </c>
      <c r="E20" s="23"/>
    </row>
    <row r="21" spans="1:5" x14ac:dyDescent="0.35">
      <c r="A21" s="22">
        <v>45154</v>
      </c>
      <c r="B21" s="21" t="s">
        <v>60</v>
      </c>
      <c r="C21" s="21" t="s">
        <v>48</v>
      </c>
      <c r="D21" s="34"/>
      <c r="E21" s="23">
        <v>300</v>
      </c>
    </row>
    <row r="22" spans="1:5" x14ac:dyDescent="0.35">
      <c r="A22" s="22">
        <v>45199</v>
      </c>
      <c r="B22" s="21" t="s">
        <v>58</v>
      </c>
      <c r="C22" s="21" t="s">
        <v>59</v>
      </c>
      <c r="D22" s="34"/>
      <c r="E22" s="23">
        <v>100</v>
      </c>
    </row>
    <row r="23" spans="1:5" s="58" customFormat="1" x14ac:dyDescent="0.35">
      <c r="A23" s="54">
        <v>45199</v>
      </c>
      <c r="B23" s="55" t="s">
        <v>60</v>
      </c>
      <c r="C23" s="55" t="s">
        <v>48</v>
      </c>
      <c r="D23" s="56"/>
      <c r="E23" s="57">
        <v>100</v>
      </c>
    </row>
    <row r="24" spans="1:5" s="58" customFormat="1" x14ac:dyDescent="0.35">
      <c r="A24" s="54">
        <v>45199</v>
      </c>
      <c r="B24" s="55" t="s">
        <v>63</v>
      </c>
      <c r="C24" s="55" t="s">
        <v>64</v>
      </c>
      <c r="D24" s="56"/>
      <c r="E24" s="57">
        <v>220</v>
      </c>
    </row>
    <row r="25" spans="1:5" s="58" customFormat="1" x14ac:dyDescent="0.35">
      <c r="A25" s="54">
        <v>45246</v>
      </c>
      <c r="B25" s="55" t="s">
        <v>63</v>
      </c>
      <c r="C25" s="55" t="s">
        <v>70</v>
      </c>
      <c r="D25" s="56">
        <v>220</v>
      </c>
      <c r="E25" s="57"/>
    </row>
    <row r="26" spans="1:5" s="58" customFormat="1" x14ac:dyDescent="0.35">
      <c r="A26" s="54">
        <v>45246</v>
      </c>
      <c r="B26" s="55" t="s">
        <v>58</v>
      </c>
      <c r="C26" s="55" t="s">
        <v>75</v>
      </c>
      <c r="D26" s="56">
        <v>100</v>
      </c>
      <c r="E26" s="57"/>
    </row>
    <row r="27" spans="1:5" s="58" customFormat="1" x14ac:dyDescent="0.35">
      <c r="A27" s="54"/>
      <c r="B27" s="55"/>
      <c r="C27" s="55"/>
      <c r="D27" s="56"/>
      <c r="E27" s="57"/>
    </row>
    <row r="28" spans="1:5" x14ac:dyDescent="0.35">
      <c r="A28" s="21" t="s">
        <v>4</v>
      </c>
      <c r="B28" s="35" t="s">
        <v>9</v>
      </c>
      <c r="C28" s="20"/>
      <c r="D28" s="20"/>
      <c r="E28" s="24">
        <f>(SUM(E4:E27))-(SUM(D6:D27))</f>
        <v>21803.739999999998</v>
      </c>
    </row>
    <row r="29" spans="1:5" x14ac:dyDescent="0.35">
      <c r="D29" s="25"/>
    </row>
    <row r="31" spans="1:5" x14ac:dyDescent="0.35">
      <c r="D31" s="46"/>
      <c r="E31" s="46"/>
    </row>
  </sheetData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C18" sqref="C18"/>
    </sheetView>
  </sheetViews>
  <sheetFormatPr defaultRowHeight="14.5" x14ac:dyDescent="0.35"/>
  <cols>
    <col min="1" max="1" width="12" customWidth="1"/>
    <col min="2" max="2" width="27.453125" bestFit="1" customWidth="1"/>
    <col min="3" max="3" width="65.81640625" customWidth="1"/>
    <col min="5" max="5" width="8.90625" bestFit="1" customWidth="1"/>
  </cols>
  <sheetData>
    <row r="1" spans="1:5" x14ac:dyDescent="0.35">
      <c r="A1" s="20" t="s">
        <v>4</v>
      </c>
      <c r="B1" s="20" t="s">
        <v>4</v>
      </c>
      <c r="C1" s="20"/>
      <c r="D1" s="20" t="s">
        <v>4</v>
      </c>
      <c r="E1" s="20" t="s">
        <v>4</v>
      </c>
    </row>
    <row r="2" spans="1:5" x14ac:dyDescent="0.35">
      <c r="A2" s="21" t="s">
        <v>0</v>
      </c>
      <c r="B2" s="21" t="s">
        <v>5</v>
      </c>
      <c r="C2" s="21" t="s">
        <v>6</v>
      </c>
      <c r="D2" s="21" t="s">
        <v>7</v>
      </c>
      <c r="E2" s="21" t="s">
        <v>8</v>
      </c>
    </row>
    <row r="3" spans="1:5" x14ac:dyDescent="0.35">
      <c r="A3" s="21" t="s">
        <v>4</v>
      </c>
      <c r="B3" s="21" t="s">
        <v>4</v>
      </c>
      <c r="C3" s="21"/>
      <c r="D3" s="21" t="s">
        <v>4</v>
      </c>
      <c r="E3" s="21" t="s">
        <v>4</v>
      </c>
    </row>
    <row r="4" spans="1:5" x14ac:dyDescent="0.35">
      <c r="A4" s="22"/>
      <c r="B4" s="21" t="s">
        <v>12</v>
      </c>
      <c r="C4" s="21"/>
      <c r="D4" s="21"/>
      <c r="E4" s="23">
        <v>30096.35</v>
      </c>
    </row>
    <row r="5" spans="1:5" x14ac:dyDescent="0.35">
      <c r="A5" s="22">
        <v>45077</v>
      </c>
      <c r="B5" s="21" t="s">
        <v>45</v>
      </c>
      <c r="C5" s="21" t="s">
        <v>46</v>
      </c>
      <c r="D5" s="34"/>
      <c r="E5" s="34">
        <v>1500</v>
      </c>
    </row>
    <row r="6" spans="1:5" x14ac:dyDescent="0.35">
      <c r="A6" s="22">
        <v>45092</v>
      </c>
      <c r="B6" s="21" t="s">
        <v>48</v>
      </c>
      <c r="C6" s="21" t="s">
        <v>49</v>
      </c>
      <c r="D6" s="34"/>
      <c r="E6" s="34">
        <v>105</v>
      </c>
    </row>
    <row r="7" spans="1:5" x14ac:dyDescent="0.35">
      <c r="A7" s="22">
        <v>45124</v>
      </c>
      <c r="B7" s="21" t="s">
        <v>25</v>
      </c>
      <c r="C7" s="21" t="s">
        <v>56</v>
      </c>
      <c r="D7" s="34">
        <v>260</v>
      </c>
      <c r="E7" s="34"/>
    </row>
    <row r="8" spans="1:5" x14ac:dyDescent="0.35">
      <c r="A8" s="22">
        <v>45126</v>
      </c>
      <c r="B8" s="21" t="s">
        <v>48</v>
      </c>
      <c r="C8" s="21" t="s">
        <v>53</v>
      </c>
      <c r="D8" s="34">
        <v>105</v>
      </c>
      <c r="E8" s="21"/>
    </row>
    <row r="9" spans="1:5" x14ac:dyDescent="0.35">
      <c r="A9" s="22">
        <v>45154</v>
      </c>
      <c r="B9" s="21" t="s">
        <v>65</v>
      </c>
      <c r="C9" s="21" t="s">
        <v>66</v>
      </c>
      <c r="D9" s="34"/>
      <c r="E9" s="34">
        <v>7100.2</v>
      </c>
    </row>
    <row r="10" spans="1:5" x14ac:dyDescent="0.35">
      <c r="A10" s="22">
        <v>45156</v>
      </c>
      <c r="B10" s="21" t="s">
        <v>67</v>
      </c>
      <c r="C10" s="21" t="s">
        <v>68</v>
      </c>
      <c r="D10" s="34"/>
      <c r="E10" s="34">
        <v>1</v>
      </c>
    </row>
    <row r="11" spans="1:5" x14ac:dyDescent="0.35">
      <c r="A11" s="22">
        <v>45199</v>
      </c>
      <c r="B11" s="21" t="s">
        <v>61</v>
      </c>
      <c r="C11" s="21" t="s">
        <v>62</v>
      </c>
      <c r="D11" s="23"/>
      <c r="E11" s="34">
        <v>150</v>
      </c>
    </row>
    <row r="12" spans="1:5" x14ac:dyDescent="0.35">
      <c r="A12" s="22">
        <v>45246</v>
      </c>
      <c r="B12" s="21" t="s">
        <v>70</v>
      </c>
      <c r="C12" s="21" t="s">
        <v>71</v>
      </c>
      <c r="D12" s="23">
        <v>5.99</v>
      </c>
      <c r="E12" s="21"/>
    </row>
    <row r="13" spans="1:5" x14ac:dyDescent="0.35">
      <c r="A13" s="22"/>
      <c r="B13" s="21"/>
      <c r="C13" s="21"/>
      <c r="D13" s="34"/>
      <c r="E13" s="21"/>
    </row>
    <row r="14" spans="1:5" x14ac:dyDescent="0.35">
      <c r="A14" s="22"/>
      <c r="B14" s="21"/>
      <c r="C14" s="21"/>
      <c r="D14" s="34"/>
      <c r="E14" s="69"/>
    </row>
    <row r="15" spans="1:5" x14ac:dyDescent="0.35">
      <c r="A15" s="21" t="s">
        <v>4</v>
      </c>
      <c r="B15" s="35" t="s">
        <v>9</v>
      </c>
      <c r="C15" s="20"/>
      <c r="D15" s="20"/>
      <c r="E15" s="24">
        <f>(SUM(E4:E14))-(SUM(D5:D14))</f>
        <v>38581.56</v>
      </c>
    </row>
    <row r="16" spans="1:5" x14ac:dyDescent="0.35">
      <c r="D16" s="4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LPC Reserve Totals</vt:lpstr>
      <vt:lpstr>2023-2024 earmarked breakdown</vt:lpstr>
      <vt:lpstr>2023-2024 general breakdown</vt:lpstr>
      <vt:lpstr>'LPC Reserve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Leafield Parish Council Clerk</cp:lastModifiedBy>
  <cp:revision>2</cp:revision>
  <cp:lastPrinted>2023-05-07T10:17:27Z</cp:lastPrinted>
  <dcterms:created xsi:type="dcterms:W3CDTF">2017-10-13T08:28:38Z</dcterms:created>
  <dcterms:modified xsi:type="dcterms:W3CDTF">2023-12-09T20:00:53Z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