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92e9dc16d63b3bb/Leafield Parish Council/My Documents/Finance/Earmarked and General Reserves/2025-2026/"/>
    </mc:Choice>
  </mc:AlternateContent>
  <xr:revisionPtr revIDLastSave="26" documentId="8_{24F2F881-B795-4D6B-B293-C00E2E23169D}" xr6:coauthVersionLast="47" xr6:coauthVersionMax="47" xr10:uidLastSave="{88D19F08-E33F-4B8C-8427-2FD3E623B386}"/>
  <bookViews>
    <workbookView xWindow="-110" yWindow="-110" windowWidth="19420" windowHeight="10420" tabRatio="500" firstSheet="2" activeTab="3" xr2:uid="{00000000-000D-0000-FFFF-FFFF00000000}"/>
  </bookViews>
  <sheets>
    <sheet name="LPC Reserve Totals" sheetId="2" r:id="rId1"/>
    <sheet name="Reserves overview" sheetId="6" r:id="rId2"/>
    <sheet name="2025-2026 earmarked breakdown" sheetId="4" r:id="rId3"/>
    <sheet name="2025-2026 general breakdown" sheetId="5" r:id="rId4"/>
  </sheets>
  <definedNames>
    <definedName name="_xlnm.Print_Area" localSheetId="0">'LPC Reserve Totals'!$C$1:$W$44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4" l="1"/>
  <c r="E34" i="4" l="1"/>
  <c r="E4" i="5"/>
  <c r="E36" i="5" s="1"/>
  <c r="E4" i="4"/>
  <c r="W5" i="2"/>
  <c r="I15" i="2" l="1"/>
  <c r="C10" i="6" s="1"/>
  <c r="R15" i="2"/>
  <c r="C19" i="6" s="1"/>
  <c r="J15" i="2"/>
  <c r="H15" i="2"/>
  <c r="G15" i="2"/>
  <c r="Q15" i="2"/>
  <c r="V15" i="2"/>
  <c r="C23" i="6" s="1"/>
  <c r="T15" i="2"/>
  <c r="O15" i="2"/>
  <c r="U15" i="2"/>
  <c r="C22" i="6" s="1"/>
  <c r="C16" i="6" l="1"/>
  <c r="P15" i="2"/>
  <c r="C17" i="6" s="1"/>
  <c r="S15" i="2"/>
  <c r="C21" i="6"/>
  <c r="E15" i="2"/>
  <c r="C6" i="6" l="1"/>
  <c r="C9" i="6"/>
  <c r="C11" i="6"/>
  <c r="K15" i="2"/>
  <c r="C12" i="6" s="1"/>
  <c r="L15" i="2"/>
  <c r="M15" i="2"/>
  <c r="C14" i="6" s="1"/>
  <c r="N15" i="2"/>
  <c r="C15" i="6" s="1"/>
  <c r="C18" i="6"/>
  <c r="C20" i="6"/>
  <c r="F15" i="2"/>
  <c r="C7" i="6" s="1"/>
  <c r="C8" i="6"/>
  <c r="C13" i="6" l="1"/>
  <c r="C24" i="6" s="1"/>
  <c r="W15" i="2"/>
  <c r="D32" i="2"/>
  <c r="D27" i="2"/>
  <c r="D28" i="2" s="1"/>
  <c r="D33" i="2" l="1"/>
  <c r="D31" i="2" l="1"/>
  <c r="C27" i="6"/>
  <c r="C31" i="6" s="1"/>
</calcChain>
</file>

<file path=xl/sharedStrings.xml><?xml version="1.0" encoding="utf-8"?>
<sst xmlns="http://schemas.openxmlformats.org/spreadsheetml/2006/main" count="107" uniqueCount="67">
  <si>
    <t>Date</t>
  </si>
  <si>
    <t>Red Phone Box</t>
  </si>
  <si>
    <t>Total Earmarked Reserves</t>
  </si>
  <si>
    <t xml:space="preserve"> </t>
  </si>
  <si>
    <t>Reference</t>
  </si>
  <si>
    <t>Description</t>
  </si>
  <si>
    <t>Debit</t>
  </si>
  <si>
    <t>Credit</t>
  </si>
  <si>
    <t>Balance</t>
  </si>
  <si>
    <t>Receipts</t>
  </si>
  <si>
    <t>Payments</t>
  </si>
  <si>
    <t>Balance b/f</t>
  </si>
  <si>
    <t>Churchyard Maintenance</t>
  </si>
  <si>
    <t>Climate Action Fund</t>
  </si>
  <si>
    <t>Burials</t>
  </si>
  <si>
    <t>Breakdown</t>
  </si>
  <si>
    <t>Audit/legal/land registry</t>
  </si>
  <si>
    <t>Village Hall repairs</t>
  </si>
  <si>
    <t>Tree survey/maintenance</t>
  </si>
  <si>
    <t>Burial Ground Maintenance</t>
  </si>
  <si>
    <t>Churchyard wall repairs</t>
  </si>
  <si>
    <t>Speed indication device</t>
  </si>
  <si>
    <t>Training</t>
  </si>
  <si>
    <t>Village Green</t>
  </si>
  <si>
    <t>Red phone box</t>
  </si>
  <si>
    <t>Playground refurbishment</t>
  </si>
  <si>
    <t>Burial ground maintenance</t>
  </si>
  <si>
    <t>Churchyard maintenance</t>
  </si>
  <si>
    <t>Climate action fund</t>
  </si>
  <si>
    <t>Villlage hall repairs</t>
  </si>
  <si>
    <t>TOTAL EMR</t>
  </si>
  <si>
    <t>TOTAL GENERAL RESERVES</t>
  </si>
  <si>
    <t>TOTAL RESERVES</t>
  </si>
  <si>
    <t>LEAFIELD PARISH COUNCIL</t>
  </si>
  <si>
    <t>Village Hall car park</t>
  </si>
  <si>
    <t>Village Hall legal work</t>
  </si>
  <si>
    <t>Work booked</t>
  </si>
  <si>
    <t>Allocated</t>
  </si>
  <si>
    <t>Pavilion rent</t>
  </si>
  <si>
    <t>VAT</t>
  </si>
  <si>
    <t>Pavilion maintenance</t>
  </si>
  <si>
    <t>Burial ground noticeboard</t>
  </si>
  <si>
    <t>Pavilion  maintenance</t>
  </si>
  <si>
    <t>Burial Ground noticeboard</t>
  </si>
  <si>
    <t>Unused budget</t>
  </si>
  <si>
    <t>Earmarked reserves at 01 April 2025</t>
  </si>
  <si>
    <t>Reserves at start of year - 01/04/25</t>
  </si>
  <si>
    <t>Earmarked reserves - 01/04/25</t>
  </si>
  <si>
    <t>General reserves - 01/04/25</t>
  </si>
  <si>
    <t>Village Hall rent</t>
  </si>
  <si>
    <t>2025-2026</t>
  </si>
  <si>
    <t>Village Hall Car Park</t>
  </si>
  <si>
    <t>Regular pothole filling</t>
  </si>
  <si>
    <t>Planting of new tree by the playground</t>
  </si>
  <si>
    <t>Defibrillator pads</t>
  </si>
  <si>
    <t>Replacement defibrillator pads</t>
  </si>
  <si>
    <t>Purchase of 2No wooden benches</t>
  </si>
  <si>
    <t>Pavilion</t>
  </si>
  <si>
    <t>Updated to 31/10/25</t>
  </si>
  <si>
    <t>Reserves remaining as of 31/10/25</t>
  </si>
  <si>
    <t>Earmarked reserves - 31/10/25</t>
  </si>
  <si>
    <t>General reserves - 31/10/25</t>
  </si>
  <si>
    <t>Grass cutting</t>
  </si>
  <si>
    <t>Removal of horse chestnut tree</t>
  </si>
  <si>
    <t>General Reserves as of 31/10/25</t>
  </si>
  <si>
    <t>Earmarked reserves as of 31/10/25</t>
  </si>
  <si>
    <t>As of 31/10/25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</si>
</sst>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\£#,##0.00;[Red]&quot;-£&quot;#,##0.00"/>
    <numFmt numFmtId="165" formatCode="[$£-809]#,##0.00;[Red]\-[$£-809]#,##0.00"/>
    <numFmt numFmtId="166" formatCode="&quot;£&quot;#,##0.00"/>
  </numFmts>
  <fonts count="19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B0F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theme="4" tint="-0.249977111117893"/>
      <name val="Calibri"/>
      <family val="2"/>
      <charset val="1"/>
    </font>
    <font>
      <u/>
      <sz val="11"/>
      <color rgb="FF000000"/>
      <name val="Calibri"/>
      <family val="2"/>
      <charset val="1"/>
    </font>
    <font>
      <i/>
      <sz val="11"/>
      <color rgb="FF000000"/>
      <name val="Calibri"/>
      <family val="2"/>
    </font>
    <font>
      <i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i/>
      <sz val="11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6" fontId="0" fillId="0" borderId="0" xfId="0" applyNumberFormat="1"/>
    <xf numFmtId="8" fontId="1" fillId="0" borderId="0" xfId="0" applyNumberFormat="1" applyFont="1"/>
    <xf numFmtId="8" fontId="3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0" fillId="2" borderId="0" xfId="0" applyFill="1"/>
    <xf numFmtId="164" fontId="3" fillId="0" borderId="5" xfId="0" applyNumberFormat="1" applyFont="1" applyBorder="1" applyAlignment="1">
      <alignment horizontal="center"/>
    </xf>
    <xf numFmtId="0" fontId="0" fillId="0" borderId="1" xfId="0" applyBorder="1"/>
    <xf numFmtId="164" fontId="5" fillId="0" borderId="2" xfId="0" applyNumberFormat="1" applyFont="1" applyBorder="1" applyAlignment="1">
      <alignment horizontal="center"/>
    </xf>
    <xf numFmtId="164" fontId="0" fillId="0" borderId="0" xfId="0" applyNumberFormat="1"/>
    <xf numFmtId="0" fontId="3" fillId="0" borderId="6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6" fillId="2" borderId="1" xfId="0" applyFont="1" applyFill="1" applyBorder="1"/>
    <xf numFmtId="0" fontId="0" fillId="2" borderId="1" xfId="0" applyFill="1" applyBorder="1"/>
    <xf numFmtId="15" fontId="0" fillId="2" borderId="1" xfId="0" applyNumberFormat="1" applyFill="1" applyBorder="1"/>
    <xf numFmtId="4" fontId="0" fillId="2" borderId="1" xfId="0" applyNumberFormat="1" applyFill="1" applyBorder="1"/>
    <xf numFmtId="4" fontId="6" fillId="2" borderId="1" xfId="0" applyNumberFormat="1" applyFont="1" applyFill="1" applyBorder="1"/>
    <xf numFmtId="4" fontId="0" fillId="0" borderId="0" xfId="0" applyNumberFormat="1"/>
    <xf numFmtId="0" fontId="0" fillId="0" borderId="6" xfId="0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4" fillId="0" borderId="0" xfId="0" applyFont="1"/>
    <xf numFmtId="166" fontId="4" fillId="0" borderId="0" xfId="0" applyNumberFormat="1" applyFont="1"/>
    <xf numFmtId="0" fontId="8" fillId="0" borderId="0" xfId="0" applyFont="1"/>
    <xf numFmtId="166" fontId="8" fillId="0" borderId="0" xfId="0" applyNumberFormat="1" applyFont="1"/>
    <xf numFmtId="2" fontId="0" fillId="2" borderId="1" xfId="0" applyNumberFormat="1" applyFill="1" applyBorder="1"/>
    <xf numFmtId="0" fontId="4" fillId="2" borderId="1" xfId="0" applyFont="1" applyFill="1" applyBorder="1"/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9" fillId="0" borderId="0" xfId="0" applyFont="1"/>
    <xf numFmtId="166" fontId="10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  <xf numFmtId="4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166" fontId="12" fillId="0" borderId="0" xfId="0" applyNumberFormat="1" applyFont="1"/>
    <xf numFmtId="2" fontId="1" fillId="0" borderId="3" xfId="0" applyNumberFormat="1" applyFont="1" applyBorder="1" applyAlignment="1">
      <alignment horizontal="center"/>
    </xf>
    <xf numFmtId="0" fontId="14" fillId="0" borderId="0" xfId="0" applyFont="1"/>
    <xf numFmtId="8" fontId="13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166" fontId="13" fillId="0" borderId="1" xfId="1" applyNumberFormat="1" applyFont="1" applyFill="1" applyBorder="1" applyAlignment="1">
      <alignment horizontal="center"/>
    </xf>
    <xf numFmtId="166" fontId="10" fillId="0" borderId="1" xfId="1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5" fontId="0" fillId="0" borderId="1" xfId="0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15" fillId="2" borderId="1" xfId="0" applyFont="1" applyFill="1" applyBorder="1"/>
    <xf numFmtId="2" fontId="17" fillId="0" borderId="1" xfId="0" applyNumberFormat="1" applyFont="1" applyBorder="1"/>
    <xf numFmtId="2" fontId="16" fillId="0" borderId="1" xfId="0" applyNumberFormat="1" applyFont="1" applyBorder="1"/>
    <xf numFmtId="15" fontId="16" fillId="2" borderId="1" xfId="0" applyNumberFormat="1" applyFont="1" applyFill="1" applyBorder="1"/>
    <xf numFmtId="0" fontId="16" fillId="2" borderId="1" xfId="0" applyFont="1" applyFill="1" applyBorder="1"/>
    <xf numFmtId="4" fontId="16" fillId="0" borderId="1" xfId="0" applyNumberFormat="1" applyFont="1" applyBorder="1"/>
    <xf numFmtId="15" fontId="12" fillId="2" borderId="1" xfId="0" applyNumberFormat="1" applyFont="1" applyFill="1" applyBorder="1"/>
    <xf numFmtId="0" fontId="12" fillId="2" borderId="1" xfId="0" applyFont="1" applyFill="1" applyBorder="1"/>
    <xf numFmtId="0" fontId="12" fillId="0" borderId="1" xfId="0" applyFont="1" applyBorder="1"/>
    <xf numFmtId="0" fontId="12" fillId="0" borderId="0" xfId="0" applyFont="1"/>
    <xf numFmtId="43" fontId="4" fillId="0" borderId="7" xfId="2" applyFont="1" applyBorder="1"/>
    <xf numFmtId="15" fontId="18" fillId="2" borderId="1" xfId="0" applyNumberFormat="1" applyFont="1" applyFill="1" applyBorder="1"/>
    <xf numFmtId="0" fontId="18" fillId="2" borderId="1" xfId="0" applyFont="1" applyFill="1" applyBorder="1"/>
    <xf numFmtId="2" fontId="18" fillId="0" borderId="1" xfId="0" applyNumberFormat="1" applyFont="1" applyBorder="1"/>
    <xf numFmtId="4" fontId="18" fillId="0" borderId="1" xfId="0" applyNumberFormat="1" applyFont="1" applyBorder="1"/>
    <xf numFmtId="1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2" fontId="18" fillId="0" borderId="1" xfId="0" applyNumberFormat="1" applyFont="1" applyBorder="1" applyAlignment="1">
      <alignment wrapText="1"/>
    </xf>
    <xf numFmtId="4" fontId="18" fillId="0" borderId="1" xfId="0" applyNumberFormat="1" applyFont="1" applyBorder="1" applyAlignment="1">
      <alignment wrapText="1"/>
    </xf>
    <xf numFmtId="8" fontId="0" fillId="0" borderId="0" xfId="0" applyNumberFormat="1"/>
    <xf numFmtId="44" fontId="4" fillId="0" borderId="7" xfId="0" applyNumberFormat="1" applyFont="1" applyBorder="1"/>
    <xf numFmtId="0" fontId="17" fillId="0" borderId="1" xfId="0" applyFont="1" applyBorder="1"/>
    <xf numFmtId="2" fontId="12" fillId="0" borderId="1" xfId="0" applyNumberFormat="1" applyFont="1" applyBorder="1"/>
    <xf numFmtId="4" fontId="12" fillId="0" borderId="1" xfId="0" applyNumberFormat="1" applyFont="1" applyBorder="1"/>
    <xf numFmtId="15" fontId="12" fillId="0" borderId="1" xfId="0" applyNumberFormat="1" applyFont="1" applyBorder="1"/>
    <xf numFmtId="15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4" fontId="12" fillId="0" borderId="1" xfId="0" applyNumberFormat="1" applyFont="1" applyBorder="1" applyAlignment="1">
      <alignment vertical="top"/>
    </xf>
    <xf numFmtId="2" fontId="12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1" fontId="0" fillId="0" borderId="0" xfId="0" applyNumberFormat="1"/>
    <xf numFmtId="0" fontId="11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54"/>
  <sheetViews>
    <sheetView zoomScale="80" zoomScaleNormal="80" workbookViewId="0">
      <selection activeCell="G27" sqref="G27"/>
    </sheetView>
  </sheetViews>
  <sheetFormatPr defaultRowHeight="14.5" x14ac:dyDescent="0.35"/>
  <cols>
    <col min="3" max="3" width="30.7265625" bestFit="1" customWidth="1"/>
    <col min="4" max="4" width="31.1796875" bestFit="1" customWidth="1"/>
    <col min="5" max="5" width="13.453125" bestFit="1" customWidth="1"/>
    <col min="6" max="6" width="15.81640625" bestFit="1" customWidth="1"/>
    <col min="7" max="7" width="12.7265625" customWidth="1"/>
    <col min="8" max="9" width="13.453125" customWidth="1"/>
    <col min="10" max="10" width="11.81640625" customWidth="1"/>
    <col min="11" max="11" width="13.26953125" customWidth="1"/>
    <col min="12" max="12" width="9.1796875" bestFit="1" customWidth="1"/>
    <col min="13" max="19" width="10.54296875" customWidth="1"/>
    <col min="20" max="22" width="11.453125" customWidth="1"/>
    <col min="23" max="23" width="14.81640625" bestFit="1" customWidth="1"/>
    <col min="24" max="24" width="19.54296875" customWidth="1"/>
    <col min="25" max="25" width="20.54296875" customWidth="1"/>
    <col min="26" max="1039" width="8.7265625" customWidth="1"/>
  </cols>
  <sheetData>
    <row r="1" spans="3:23" x14ac:dyDescent="0.35">
      <c r="C1" s="98" t="s">
        <v>58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3:23" x14ac:dyDescent="0.35"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3:23" ht="73.5" customHeight="1" x14ac:dyDescent="0.35">
      <c r="C3" s="8"/>
      <c r="D3" s="8"/>
      <c r="E3" s="8" t="s">
        <v>1</v>
      </c>
      <c r="F3" s="9" t="s">
        <v>23</v>
      </c>
      <c r="G3" s="12" t="s">
        <v>12</v>
      </c>
      <c r="H3" s="12" t="s">
        <v>19</v>
      </c>
      <c r="I3" s="12" t="s">
        <v>43</v>
      </c>
      <c r="J3" s="12" t="s">
        <v>20</v>
      </c>
      <c r="K3" s="12" t="s">
        <v>13</v>
      </c>
      <c r="L3" s="12" t="s">
        <v>14</v>
      </c>
      <c r="M3" s="12" t="s">
        <v>16</v>
      </c>
      <c r="N3" s="12" t="s">
        <v>17</v>
      </c>
      <c r="O3" s="12" t="s">
        <v>34</v>
      </c>
      <c r="P3" s="12" t="s">
        <v>35</v>
      </c>
      <c r="Q3" s="12" t="s">
        <v>18</v>
      </c>
      <c r="R3" s="12" t="s">
        <v>21</v>
      </c>
      <c r="S3" s="12" t="s">
        <v>22</v>
      </c>
      <c r="T3" s="12" t="s">
        <v>25</v>
      </c>
      <c r="U3" s="12" t="s">
        <v>57</v>
      </c>
      <c r="V3" s="12" t="s">
        <v>42</v>
      </c>
      <c r="W3" s="40" t="s">
        <v>2</v>
      </c>
    </row>
    <row r="4" spans="3:23" x14ac:dyDescent="0.35"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38"/>
    </row>
    <row r="5" spans="3:23" x14ac:dyDescent="0.35">
      <c r="C5" s="26"/>
      <c r="D5" s="27" t="s">
        <v>45</v>
      </c>
      <c r="E5" s="27">
        <v>707.61</v>
      </c>
      <c r="F5" s="29">
        <v>2990</v>
      </c>
      <c r="G5" s="36">
        <v>8903.51</v>
      </c>
      <c r="H5" s="36">
        <v>1933.62</v>
      </c>
      <c r="I5" s="36">
        <v>2000</v>
      </c>
      <c r="J5" s="36">
        <v>3000</v>
      </c>
      <c r="K5" s="36">
        <v>0</v>
      </c>
      <c r="L5" s="36">
        <v>2150</v>
      </c>
      <c r="M5" s="36">
        <v>1205</v>
      </c>
      <c r="N5" s="36">
        <v>8580</v>
      </c>
      <c r="O5" s="36">
        <v>1600</v>
      </c>
      <c r="P5" s="36">
        <v>1200</v>
      </c>
      <c r="Q5" s="36">
        <v>2563</v>
      </c>
      <c r="R5" s="36">
        <v>74.150000000000006</v>
      </c>
      <c r="S5" s="36">
        <v>105</v>
      </c>
      <c r="T5" s="36">
        <v>10400</v>
      </c>
      <c r="U5" s="36">
        <v>1300</v>
      </c>
      <c r="V5" s="36">
        <v>980</v>
      </c>
      <c r="W5" s="39">
        <f>SUM(E5:V5)</f>
        <v>49691.890000000007</v>
      </c>
    </row>
    <row r="6" spans="3:23" x14ac:dyDescent="0.35">
      <c r="C6" s="26"/>
      <c r="D6" s="27" t="s">
        <v>9</v>
      </c>
      <c r="E6" s="57"/>
      <c r="F6" s="58"/>
      <c r="G6" s="59"/>
      <c r="H6" s="60"/>
      <c r="I6" s="60"/>
      <c r="J6" s="60"/>
      <c r="K6" s="61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15"/>
    </row>
    <row r="7" spans="3:23" x14ac:dyDescent="0.35">
      <c r="C7" s="26"/>
      <c r="D7" s="27"/>
      <c r="E7" s="57"/>
      <c r="F7" s="28"/>
      <c r="G7" s="60"/>
      <c r="H7" s="60"/>
      <c r="I7" s="60"/>
      <c r="J7" s="60"/>
      <c r="K7" s="61"/>
      <c r="L7" s="61"/>
      <c r="M7" s="61"/>
      <c r="N7" s="61"/>
      <c r="O7" s="46"/>
      <c r="P7" s="61"/>
      <c r="Q7" s="46"/>
      <c r="R7" s="46"/>
      <c r="S7" s="47"/>
      <c r="T7" s="46"/>
      <c r="U7" s="47"/>
      <c r="V7" s="46"/>
      <c r="W7" s="15"/>
    </row>
    <row r="8" spans="3:23" x14ac:dyDescent="0.35">
      <c r="C8" s="26"/>
      <c r="D8" s="27" t="s">
        <v>10</v>
      </c>
      <c r="E8" s="27"/>
      <c r="F8" s="55">
        <v>991.66</v>
      </c>
      <c r="G8" s="53">
        <v>308.5</v>
      </c>
      <c r="H8" s="53"/>
      <c r="I8" s="53"/>
      <c r="J8" s="47"/>
      <c r="K8" s="37"/>
      <c r="L8" s="37"/>
      <c r="M8" s="37"/>
      <c r="N8" s="37"/>
      <c r="O8" s="53">
        <v>825</v>
      </c>
      <c r="P8" s="47"/>
      <c r="Q8" s="47">
        <v>179</v>
      </c>
      <c r="R8" s="53"/>
      <c r="S8" s="37"/>
      <c r="T8" s="53"/>
      <c r="U8" s="53"/>
      <c r="V8" s="53"/>
      <c r="W8" s="15"/>
    </row>
    <row r="9" spans="3:23" x14ac:dyDescent="0.35">
      <c r="C9" s="26"/>
      <c r="D9" s="27"/>
      <c r="E9" s="27"/>
      <c r="F9" s="55">
        <v>700</v>
      </c>
      <c r="G9" s="37"/>
      <c r="H9" s="37"/>
      <c r="I9" s="37"/>
      <c r="J9" s="4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15"/>
    </row>
    <row r="10" spans="3:23" x14ac:dyDescent="0.35">
      <c r="C10" s="26"/>
      <c r="D10" s="27"/>
      <c r="E10" s="27"/>
      <c r="F10" s="2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15"/>
    </row>
    <row r="11" spans="3:23" x14ac:dyDescent="0.35">
      <c r="C11" s="26"/>
      <c r="D11" s="27"/>
      <c r="E11" s="27"/>
      <c r="F11" s="28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15"/>
    </row>
    <row r="12" spans="3:23" x14ac:dyDescent="0.35">
      <c r="C12" s="26"/>
      <c r="D12" s="27"/>
      <c r="E12" s="27"/>
      <c r="F12" s="28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15"/>
    </row>
    <row r="13" spans="3:23" x14ac:dyDescent="0.35">
      <c r="C13" s="26"/>
      <c r="D13" s="27"/>
      <c r="E13" s="27"/>
      <c r="F13" s="28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15"/>
    </row>
    <row r="14" spans="3:23" x14ac:dyDescent="0.35">
      <c r="C14" s="26"/>
      <c r="D14" s="27"/>
      <c r="E14" s="27"/>
      <c r="F14" s="2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5"/>
    </row>
    <row r="15" spans="3:23" ht="15" thickBot="1" x14ac:dyDescent="0.4">
      <c r="C15" s="18"/>
      <c r="D15" s="19"/>
      <c r="E15" s="16">
        <f>SUM(E5:E7)-SUM(E8:E14)</f>
        <v>707.61</v>
      </c>
      <c r="F15" s="16">
        <f t="shared" ref="F15" si="0">SUM(F5:F6)-SUM(F8:F14)</f>
        <v>1298.3400000000001</v>
      </c>
      <c r="G15" s="16">
        <f>SUM(G5:G7)-SUM(G8:G14)</f>
        <v>8595.01</v>
      </c>
      <c r="H15" s="16">
        <f>SUM(H5:H7)-SUM(H8:H14)</f>
        <v>1933.62</v>
      </c>
      <c r="I15" s="16">
        <f>SUM(I5:I7)-SUM(I8:I14)</f>
        <v>2000</v>
      </c>
      <c r="J15" s="16">
        <f>SUM(J5:J7)-SUM(J8:J14)</f>
        <v>3000</v>
      </c>
      <c r="K15" s="16">
        <f t="shared" ref="K15:U15" si="1">SUM(K5:K6)-SUM(K8:K14)</f>
        <v>0</v>
      </c>
      <c r="L15" s="16">
        <f t="shared" si="1"/>
        <v>2150</v>
      </c>
      <c r="M15" s="16">
        <f t="shared" si="1"/>
        <v>1205</v>
      </c>
      <c r="N15" s="16">
        <f t="shared" si="1"/>
        <v>8580</v>
      </c>
      <c r="O15" s="16">
        <f>SUM(O5:O7)-SUM(O8:O14)</f>
        <v>775</v>
      </c>
      <c r="P15" s="16">
        <f t="shared" si="1"/>
        <v>1200</v>
      </c>
      <c r="Q15" s="16">
        <f>SUM(Q5:Q7)-SUM(Q8:Q14)</f>
        <v>2384</v>
      </c>
      <c r="R15" s="16">
        <f>SUM(R5:R7)-SUM(R8:R14)</f>
        <v>74.150000000000006</v>
      </c>
      <c r="S15" s="16">
        <f t="shared" si="1"/>
        <v>105</v>
      </c>
      <c r="T15" s="16">
        <f>SUM(T5:T7)-SUM(T8:T14)</f>
        <v>10400</v>
      </c>
      <c r="U15" s="16">
        <f t="shared" si="1"/>
        <v>1300</v>
      </c>
      <c r="V15" s="16">
        <f>SUM(V5:V7)-SUM(V8:V14)</f>
        <v>980</v>
      </c>
      <c r="W15" s="14">
        <f>SUM(E15:V15)</f>
        <v>46687.73</v>
      </c>
    </row>
    <row r="16" spans="3:23" x14ac:dyDescent="0.35">
      <c r="C16" s="18"/>
      <c r="D16" s="19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</row>
    <row r="17" spans="3:24" x14ac:dyDescent="0.35">
      <c r="C17" s="43"/>
      <c r="D17" s="42"/>
      <c r="E17" s="41"/>
      <c r="F17" s="41"/>
      <c r="G17" s="41"/>
      <c r="H17" s="41"/>
      <c r="I17" s="41"/>
      <c r="J17" s="41" t="s">
        <v>36</v>
      </c>
      <c r="K17" s="41"/>
      <c r="L17" s="41"/>
      <c r="M17" s="41"/>
      <c r="N17" s="41"/>
      <c r="O17" s="41"/>
      <c r="P17" s="41" t="s">
        <v>36</v>
      </c>
      <c r="Q17" s="41"/>
      <c r="R17" s="41"/>
      <c r="S17" s="41"/>
      <c r="T17" s="41"/>
      <c r="U17" s="41"/>
      <c r="V17" s="41"/>
      <c r="W17" s="42"/>
    </row>
    <row r="18" spans="3:24" x14ac:dyDescent="0.35">
      <c r="C18" s="43"/>
      <c r="D18" s="42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2"/>
    </row>
    <row r="19" spans="3:24" x14ac:dyDescent="0.35">
      <c r="C19" s="43"/>
      <c r="D19" s="42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17"/>
    </row>
    <row r="20" spans="3:24" x14ac:dyDescent="0.35">
      <c r="C20" s="43"/>
      <c r="D20" s="42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</row>
    <row r="21" spans="3:24" x14ac:dyDescent="0.35">
      <c r="C21" s="30"/>
      <c r="D21" s="31"/>
      <c r="E21" s="2"/>
      <c r="X21" s="13"/>
    </row>
    <row r="22" spans="3:24" x14ac:dyDescent="0.35">
      <c r="C22" s="30"/>
      <c r="D22" s="31"/>
      <c r="X22" s="13"/>
    </row>
    <row r="23" spans="3:24" x14ac:dyDescent="0.35">
      <c r="C23" s="30" t="s">
        <v>46</v>
      </c>
      <c r="D23" s="33">
        <v>79451.53</v>
      </c>
      <c r="X23" s="13"/>
    </row>
    <row r="24" spans="3:24" x14ac:dyDescent="0.35">
      <c r="C24" s="32"/>
      <c r="D24" s="33"/>
      <c r="X24" s="13"/>
    </row>
    <row r="25" spans="3:24" x14ac:dyDescent="0.35">
      <c r="C25" s="32"/>
      <c r="D25" s="33"/>
      <c r="X25" s="13"/>
    </row>
    <row r="26" spans="3:24" x14ac:dyDescent="0.35">
      <c r="C26" s="45" t="s">
        <v>15</v>
      </c>
      <c r="D26" s="33"/>
      <c r="X26" s="13"/>
    </row>
    <row r="27" spans="3:24" x14ac:dyDescent="0.35">
      <c r="C27" s="32" t="s">
        <v>47</v>
      </c>
      <c r="D27" s="33">
        <f>W5</f>
        <v>49691.890000000007</v>
      </c>
      <c r="X27" s="13"/>
    </row>
    <row r="28" spans="3:24" x14ac:dyDescent="0.35">
      <c r="C28" s="32" t="s">
        <v>48</v>
      </c>
      <c r="D28" s="33">
        <f>D23-D27</f>
        <v>29759.639999999992</v>
      </c>
      <c r="X28" s="13"/>
    </row>
    <row r="29" spans="3:24" x14ac:dyDescent="0.35">
      <c r="C29" s="32"/>
      <c r="D29" s="33"/>
      <c r="X29" s="13"/>
    </row>
    <row r="30" spans="3:24" x14ac:dyDescent="0.35">
      <c r="C30" s="32"/>
      <c r="D30" s="33"/>
      <c r="X30" s="13"/>
    </row>
    <row r="31" spans="3:24" x14ac:dyDescent="0.35">
      <c r="C31" s="30" t="s">
        <v>59</v>
      </c>
      <c r="D31" s="54">
        <f>SUM(D32:D33)</f>
        <v>73994.84</v>
      </c>
      <c r="F31" s="85"/>
      <c r="G31" s="51"/>
      <c r="X31" s="13"/>
    </row>
    <row r="32" spans="3:24" x14ac:dyDescent="0.35">
      <c r="C32" s="32" t="s">
        <v>60</v>
      </c>
      <c r="D32" s="54">
        <f>'2025-2026 earmarked breakdown'!E34</f>
        <v>46687.73000000001</v>
      </c>
      <c r="X32" s="13"/>
    </row>
    <row r="33" spans="3:24" x14ac:dyDescent="0.35">
      <c r="C33" s="32" t="s">
        <v>61</v>
      </c>
      <c r="D33" s="54">
        <f>'2025-2026 general breakdown'!E36</f>
        <v>27307.109999999993</v>
      </c>
      <c r="X33" s="13"/>
    </row>
    <row r="34" spans="3:24" x14ac:dyDescent="0.35">
      <c r="C34" s="30"/>
      <c r="D34" s="31"/>
      <c r="X34" s="13"/>
    </row>
    <row r="35" spans="3:24" x14ac:dyDescent="0.35">
      <c r="C35" s="30"/>
      <c r="D35" s="31"/>
      <c r="X35" s="13"/>
    </row>
    <row r="36" spans="3:24" x14ac:dyDescent="0.35">
      <c r="C36" s="30"/>
      <c r="D36" s="31"/>
      <c r="X36" s="13"/>
    </row>
    <row r="37" spans="3:24" x14ac:dyDescent="0.35">
      <c r="C37" s="30"/>
      <c r="D37" s="31"/>
      <c r="X37" s="13"/>
    </row>
    <row r="38" spans="3:24" x14ac:dyDescent="0.35">
      <c r="C38" s="30"/>
      <c r="D38" s="31"/>
      <c r="X38" s="13"/>
    </row>
    <row r="39" spans="3:24" x14ac:dyDescent="0.35">
      <c r="C39" s="30"/>
      <c r="D39" s="31"/>
      <c r="X39" s="13"/>
    </row>
    <row r="40" spans="3:24" x14ac:dyDescent="0.35">
      <c r="C40" s="30"/>
      <c r="D40" s="31"/>
      <c r="X40" s="13"/>
    </row>
    <row r="41" spans="3:24" x14ac:dyDescent="0.35">
      <c r="C41" s="30"/>
      <c r="D41" s="31"/>
      <c r="X41" s="13"/>
    </row>
    <row r="42" spans="3:24" x14ac:dyDescent="0.35">
      <c r="C42" s="30"/>
      <c r="D42" s="31"/>
      <c r="H42" s="51"/>
      <c r="I42" s="51"/>
      <c r="X42" s="13"/>
    </row>
    <row r="43" spans="3:24" x14ac:dyDescent="0.35">
      <c r="C43" s="30"/>
      <c r="D43" s="31"/>
      <c r="X43" s="13"/>
    </row>
    <row r="44" spans="3:24" x14ac:dyDescent="0.35">
      <c r="C44" s="30"/>
      <c r="D44" s="31"/>
      <c r="X44" s="13"/>
    </row>
    <row r="45" spans="3:24" x14ac:dyDescent="0.35">
      <c r="C45" s="30"/>
      <c r="D45" s="51"/>
    </row>
    <row r="47" spans="3:24" x14ac:dyDescent="0.35">
      <c r="E47" s="1"/>
      <c r="F47" s="1"/>
    </row>
    <row r="48" spans="3:24" x14ac:dyDescent="0.35">
      <c r="E48" s="3"/>
      <c r="F48" s="4"/>
    </row>
    <row r="49" spans="5:6" x14ac:dyDescent="0.35">
      <c r="E49" s="3"/>
      <c r="F49" s="4"/>
    </row>
    <row r="50" spans="5:6" x14ac:dyDescent="0.35">
      <c r="E50" s="1"/>
      <c r="F50" s="5"/>
    </row>
    <row r="51" spans="5:6" x14ac:dyDescent="0.35">
      <c r="F51" s="5"/>
    </row>
    <row r="52" spans="5:6" x14ac:dyDescent="0.35">
      <c r="E52" s="1"/>
      <c r="F52" s="6"/>
    </row>
    <row r="53" spans="5:6" x14ac:dyDescent="0.35">
      <c r="E53" s="1"/>
      <c r="F53" s="6"/>
    </row>
    <row r="54" spans="5:6" x14ac:dyDescent="0.35">
      <c r="E54" s="1"/>
      <c r="F54" s="7"/>
    </row>
  </sheetData>
  <mergeCells count="2">
    <mergeCell ref="C1:W1"/>
    <mergeCell ref="C2:W2"/>
  </mergeCells>
  <printOptions gridLines="1"/>
  <pageMargins left="0.70833333333333304" right="0.70833333333333304" top="0.74791666666666701" bottom="0.74791666666666701" header="0.51180555555555496" footer="0.51180555555555496"/>
  <pageSetup paperSize="9" scale="4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A858-9A57-4613-916D-F209E40404EA}">
  <dimension ref="A1:E32"/>
  <sheetViews>
    <sheetView workbookViewId="0">
      <selection activeCell="E7" sqref="E7"/>
    </sheetView>
  </sheetViews>
  <sheetFormatPr defaultRowHeight="14.5" x14ac:dyDescent="0.35"/>
  <cols>
    <col min="2" max="2" width="23.6328125" bestFit="1" customWidth="1"/>
    <col min="3" max="3" width="11.1796875" bestFit="1" customWidth="1"/>
  </cols>
  <sheetData>
    <row r="1" spans="1:5" x14ac:dyDescent="0.35">
      <c r="A1" t="s">
        <v>33</v>
      </c>
    </row>
    <row r="3" spans="1:5" x14ac:dyDescent="0.35">
      <c r="B3" s="30" t="s">
        <v>50</v>
      </c>
    </row>
    <row r="5" spans="1:5" x14ac:dyDescent="0.35">
      <c r="A5" s="56" t="s">
        <v>65</v>
      </c>
      <c r="E5" t="s">
        <v>37</v>
      </c>
    </row>
    <row r="6" spans="1:5" x14ac:dyDescent="0.35">
      <c r="B6" t="s">
        <v>24</v>
      </c>
      <c r="C6" s="44">
        <f>'LPC Reserve Totals'!E15</f>
        <v>707.61</v>
      </c>
    </row>
    <row r="7" spans="1:5" x14ac:dyDescent="0.35">
      <c r="B7" t="s">
        <v>23</v>
      </c>
      <c r="C7" s="44">
        <f>'LPC Reserve Totals'!F15</f>
        <v>1298.3400000000001</v>
      </c>
    </row>
    <row r="8" spans="1:5" x14ac:dyDescent="0.35">
      <c r="B8" t="s">
        <v>27</v>
      </c>
      <c r="C8" s="44">
        <f>'LPC Reserve Totals'!G15</f>
        <v>8595.01</v>
      </c>
    </row>
    <row r="9" spans="1:5" x14ac:dyDescent="0.35">
      <c r="B9" t="s">
        <v>26</v>
      </c>
      <c r="C9" s="44">
        <f>'LPC Reserve Totals'!H15</f>
        <v>1933.62</v>
      </c>
    </row>
    <row r="10" spans="1:5" x14ac:dyDescent="0.35">
      <c r="B10" t="s">
        <v>41</v>
      </c>
      <c r="C10" s="44">
        <f>'LPC Reserve Totals'!I15</f>
        <v>2000</v>
      </c>
    </row>
    <row r="11" spans="1:5" x14ac:dyDescent="0.35">
      <c r="B11" t="s">
        <v>20</v>
      </c>
      <c r="C11" s="44">
        <f>'LPC Reserve Totals'!J15</f>
        <v>3000</v>
      </c>
      <c r="E11">
        <v>3000</v>
      </c>
    </row>
    <row r="12" spans="1:5" x14ac:dyDescent="0.35">
      <c r="B12" t="s">
        <v>28</v>
      </c>
      <c r="C12" s="44">
        <f>'LPC Reserve Totals'!K15</f>
        <v>0</v>
      </c>
    </row>
    <row r="13" spans="1:5" x14ac:dyDescent="0.35">
      <c r="B13" t="s">
        <v>14</v>
      </c>
      <c r="C13" s="44">
        <f>'LPC Reserve Totals'!L15</f>
        <v>2150</v>
      </c>
    </row>
    <row r="14" spans="1:5" x14ac:dyDescent="0.35">
      <c r="B14" t="s">
        <v>16</v>
      </c>
      <c r="C14" s="44">
        <f>'LPC Reserve Totals'!M15</f>
        <v>1205</v>
      </c>
    </row>
    <row r="15" spans="1:5" x14ac:dyDescent="0.35">
      <c r="B15" t="s">
        <v>29</v>
      </c>
      <c r="C15" s="44">
        <f>'LPC Reserve Totals'!N15</f>
        <v>8580</v>
      </c>
    </row>
    <row r="16" spans="1:5" x14ac:dyDescent="0.35">
      <c r="B16" t="s">
        <v>34</v>
      </c>
      <c r="C16" s="44">
        <f>'LPC Reserve Totals'!O15</f>
        <v>775</v>
      </c>
    </row>
    <row r="17" spans="1:5" x14ac:dyDescent="0.35">
      <c r="B17" t="s">
        <v>35</v>
      </c>
      <c r="C17" s="44">
        <f>'LPC Reserve Totals'!P15</f>
        <v>1200</v>
      </c>
      <c r="E17" s="97">
        <v>1200</v>
      </c>
    </row>
    <row r="18" spans="1:5" x14ac:dyDescent="0.35">
      <c r="B18" t="s">
        <v>18</v>
      </c>
      <c r="C18" s="44">
        <f>'LPC Reserve Totals'!Q15</f>
        <v>2384</v>
      </c>
      <c r="E18">
        <v>670</v>
      </c>
    </row>
    <row r="19" spans="1:5" x14ac:dyDescent="0.35">
      <c r="B19" t="s">
        <v>21</v>
      </c>
      <c r="C19" s="44">
        <f>'LPC Reserve Totals'!R15</f>
        <v>74.150000000000006</v>
      </c>
    </row>
    <row r="20" spans="1:5" x14ac:dyDescent="0.35">
      <c r="B20" t="s">
        <v>22</v>
      </c>
      <c r="C20" s="44">
        <f>'LPC Reserve Totals'!S15</f>
        <v>105</v>
      </c>
    </row>
    <row r="21" spans="1:5" x14ac:dyDescent="0.35">
      <c r="B21" t="s">
        <v>25</v>
      </c>
      <c r="C21" s="44">
        <f>'LPC Reserve Totals'!T15</f>
        <v>10400</v>
      </c>
    </row>
    <row r="22" spans="1:5" x14ac:dyDescent="0.35">
      <c r="B22" t="s">
        <v>57</v>
      </c>
      <c r="C22" s="44">
        <f>'LPC Reserve Totals'!U15</f>
        <v>1300</v>
      </c>
    </row>
    <row r="23" spans="1:5" x14ac:dyDescent="0.35">
      <c r="B23" t="s">
        <v>40</v>
      </c>
      <c r="C23" s="44">
        <f>'LPC Reserve Totals'!V15</f>
        <v>980</v>
      </c>
    </row>
    <row r="24" spans="1:5" ht="15" thickBot="1" x14ac:dyDescent="0.4">
      <c r="B24" s="30" t="s">
        <v>30</v>
      </c>
      <c r="C24" s="76">
        <f>SUM(C6:C23)</f>
        <v>46687.73</v>
      </c>
    </row>
    <row r="25" spans="1:5" ht="15" thickTop="1" x14ac:dyDescent="0.35"/>
    <row r="26" spans="1:5" x14ac:dyDescent="0.35">
      <c r="A26" s="56" t="s">
        <v>64</v>
      </c>
    </row>
    <row r="27" spans="1:5" ht="15" thickBot="1" x14ac:dyDescent="0.4">
      <c r="B27" s="30" t="s">
        <v>31</v>
      </c>
      <c r="C27" s="76">
        <f>'LPC Reserve Totals'!D33</f>
        <v>27307.109999999993</v>
      </c>
      <c r="E27" s="3"/>
    </row>
    <row r="28" spans="1:5" ht="15" thickTop="1" x14ac:dyDescent="0.35"/>
    <row r="30" spans="1:5" x14ac:dyDescent="0.35">
      <c r="B30" s="30" t="s">
        <v>32</v>
      </c>
    </row>
    <row r="31" spans="1:5" ht="15" thickBot="1" x14ac:dyDescent="0.4">
      <c r="B31" s="30" t="s">
        <v>66</v>
      </c>
      <c r="C31" s="86">
        <f>C24+C27</f>
        <v>73994.84</v>
      </c>
    </row>
    <row r="32" spans="1:5" ht="15" thickTop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7"/>
  <sheetViews>
    <sheetView topLeftCell="A18" zoomScale="90" zoomScaleNormal="90" workbookViewId="0">
      <selection activeCell="D38" sqref="D38"/>
    </sheetView>
  </sheetViews>
  <sheetFormatPr defaultRowHeight="14.5" x14ac:dyDescent="0.35"/>
  <cols>
    <col min="1" max="1" width="12" customWidth="1"/>
    <col min="2" max="2" width="39.7265625" bestFit="1" customWidth="1"/>
    <col min="3" max="3" width="65.81640625" customWidth="1"/>
    <col min="5" max="5" width="8.90625" bestFit="1" customWidth="1"/>
  </cols>
  <sheetData>
    <row r="1" spans="1:5" x14ac:dyDescent="0.35">
      <c r="A1" s="20" t="s">
        <v>3</v>
      </c>
      <c r="B1" s="20" t="s">
        <v>3</v>
      </c>
      <c r="C1" s="20"/>
      <c r="D1" s="20" t="s">
        <v>3</v>
      </c>
      <c r="E1" s="20" t="s">
        <v>3</v>
      </c>
    </row>
    <row r="2" spans="1:5" x14ac:dyDescent="0.35">
      <c r="A2" s="21" t="s">
        <v>0</v>
      </c>
      <c r="B2" s="21" t="s">
        <v>4</v>
      </c>
      <c r="C2" s="21" t="s">
        <v>5</v>
      </c>
      <c r="D2" s="21" t="s">
        <v>6</v>
      </c>
      <c r="E2" s="21" t="s">
        <v>7</v>
      </c>
    </row>
    <row r="3" spans="1:5" x14ac:dyDescent="0.35">
      <c r="A3" s="21" t="s">
        <v>3</v>
      </c>
      <c r="B3" s="21" t="s">
        <v>3</v>
      </c>
      <c r="C3" s="21"/>
      <c r="D3" s="21" t="s">
        <v>3</v>
      </c>
      <c r="E3" s="21" t="s">
        <v>3</v>
      </c>
    </row>
    <row r="4" spans="1:5" x14ac:dyDescent="0.35">
      <c r="A4" s="62"/>
      <c r="B4" s="15" t="s">
        <v>11</v>
      </c>
      <c r="C4" s="15"/>
      <c r="D4" s="15"/>
      <c r="E4" s="52">
        <f>'LPC Reserve Totals'!W5</f>
        <v>49691.890000000007</v>
      </c>
    </row>
    <row r="5" spans="1:5" x14ac:dyDescent="0.35">
      <c r="A5" s="62"/>
      <c r="B5" s="15"/>
      <c r="C5" s="15"/>
      <c r="D5" s="15"/>
      <c r="E5" s="63"/>
    </row>
    <row r="6" spans="1:5" x14ac:dyDescent="0.35">
      <c r="A6" s="90">
        <v>45777</v>
      </c>
      <c r="B6" s="74" t="s">
        <v>51</v>
      </c>
      <c r="C6" s="74" t="s">
        <v>52</v>
      </c>
      <c r="D6" s="88">
        <v>825</v>
      </c>
      <c r="E6" s="68"/>
    </row>
    <row r="7" spans="1:5" x14ac:dyDescent="0.35">
      <c r="A7" s="90">
        <v>45777</v>
      </c>
      <c r="B7" s="74" t="s">
        <v>18</v>
      </c>
      <c r="C7" s="74" t="s">
        <v>53</v>
      </c>
      <c r="D7" s="88">
        <v>179</v>
      </c>
      <c r="E7" s="68"/>
    </row>
    <row r="8" spans="1:5" s="96" customFormat="1" x14ac:dyDescent="0.35">
      <c r="A8" s="91">
        <v>45900</v>
      </c>
      <c r="B8" s="92" t="s">
        <v>23</v>
      </c>
      <c r="C8" s="93" t="s">
        <v>56</v>
      </c>
      <c r="D8" s="94">
        <v>991.66</v>
      </c>
      <c r="E8" s="95"/>
    </row>
    <row r="9" spans="1:5" s="75" customFormat="1" x14ac:dyDescent="0.35">
      <c r="A9" s="90">
        <v>45951</v>
      </c>
      <c r="B9" s="74" t="s">
        <v>12</v>
      </c>
      <c r="C9" s="74" t="s">
        <v>62</v>
      </c>
      <c r="D9" s="88">
        <v>308.5</v>
      </c>
      <c r="E9" s="88"/>
    </row>
    <row r="10" spans="1:5" s="75" customFormat="1" x14ac:dyDescent="0.35">
      <c r="A10" s="90">
        <v>45951</v>
      </c>
      <c r="B10" s="74" t="s">
        <v>23</v>
      </c>
      <c r="C10" s="74" t="s">
        <v>63</v>
      </c>
      <c r="D10" s="88">
        <v>700</v>
      </c>
      <c r="E10" s="88"/>
    </row>
    <row r="11" spans="1:5" x14ac:dyDescent="0.35">
      <c r="A11" s="62"/>
      <c r="B11" s="15"/>
      <c r="C11" s="15"/>
      <c r="D11" s="63"/>
      <c r="E11" s="63"/>
    </row>
    <row r="12" spans="1:5" x14ac:dyDescent="0.35">
      <c r="A12" s="62"/>
      <c r="B12" s="15"/>
      <c r="C12" s="15"/>
      <c r="D12" s="63"/>
      <c r="E12" s="63"/>
    </row>
    <row r="13" spans="1:5" x14ac:dyDescent="0.35">
      <c r="A13" s="62"/>
      <c r="B13" s="15"/>
      <c r="C13" s="15"/>
      <c r="D13" s="63"/>
      <c r="E13" s="63"/>
    </row>
    <row r="14" spans="1:5" x14ac:dyDescent="0.35">
      <c r="A14" s="62"/>
      <c r="B14" s="15"/>
      <c r="C14" s="15"/>
      <c r="D14" s="63"/>
      <c r="E14" s="63"/>
    </row>
    <row r="15" spans="1:5" x14ac:dyDescent="0.35">
      <c r="A15" s="69"/>
      <c r="B15" s="70"/>
      <c r="C15" s="70"/>
      <c r="D15" s="67"/>
      <c r="E15" s="68"/>
    </row>
    <row r="16" spans="1:5" x14ac:dyDescent="0.35">
      <c r="A16" s="69"/>
      <c r="B16" s="70"/>
      <c r="C16" s="70"/>
      <c r="D16" s="67"/>
      <c r="E16" s="71"/>
    </row>
    <row r="17" spans="1:5" x14ac:dyDescent="0.35">
      <c r="A17" s="69"/>
      <c r="B17" s="70"/>
      <c r="C17" s="70"/>
      <c r="D17" s="67"/>
      <c r="E17" s="71"/>
    </row>
    <row r="18" spans="1:5" x14ac:dyDescent="0.35">
      <c r="A18" s="69"/>
      <c r="B18" s="70"/>
      <c r="C18" s="70"/>
      <c r="D18" s="68"/>
      <c r="E18" s="71"/>
    </row>
    <row r="19" spans="1:5" x14ac:dyDescent="0.35">
      <c r="A19" s="22"/>
      <c r="B19" s="21"/>
      <c r="C19" s="21"/>
      <c r="D19" s="63"/>
      <c r="E19" s="52"/>
    </row>
    <row r="20" spans="1:5" x14ac:dyDescent="0.35">
      <c r="A20" s="22"/>
      <c r="B20" s="21"/>
      <c r="C20" s="21"/>
      <c r="D20" s="63"/>
      <c r="E20" s="52"/>
    </row>
    <row r="21" spans="1:5" x14ac:dyDescent="0.35">
      <c r="A21" s="22"/>
      <c r="B21" s="21"/>
      <c r="C21" s="21"/>
      <c r="D21" s="63"/>
      <c r="E21" s="52"/>
    </row>
    <row r="22" spans="1:5" x14ac:dyDescent="0.35">
      <c r="A22" s="77"/>
      <c r="B22" s="78"/>
      <c r="C22" s="78"/>
      <c r="D22" s="79"/>
      <c r="E22" s="80"/>
    </row>
    <row r="23" spans="1:5" s="50" customFormat="1" x14ac:dyDescent="0.35">
      <c r="A23" s="48"/>
      <c r="B23" s="49"/>
      <c r="C23" s="49"/>
      <c r="D23" s="64"/>
      <c r="E23" s="65"/>
    </row>
    <row r="24" spans="1:5" s="50" customFormat="1" x14ac:dyDescent="0.35">
      <c r="A24" s="81"/>
      <c r="B24" s="82"/>
      <c r="C24" s="82"/>
      <c r="D24" s="83"/>
      <c r="E24" s="84"/>
    </row>
    <row r="25" spans="1:5" s="50" customFormat="1" x14ac:dyDescent="0.35">
      <c r="A25" s="81"/>
      <c r="B25" s="82"/>
      <c r="C25" s="82"/>
      <c r="D25" s="83"/>
      <c r="E25" s="84"/>
    </row>
    <row r="26" spans="1:5" s="50" customFormat="1" x14ac:dyDescent="0.35">
      <c r="A26" s="81"/>
      <c r="B26" s="82"/>
      <c r="C26" s="82"/>
      <c r="D26" s="83"/>
      <c r="E26" s="84"/>
    </row>
    <row r="27" spans="1:5" s="50" customFormat="1" x14ac:dyDescent="0.35">
      <c r="A27" s="81"/>
      <c r="B27" s="82"/>
      <c r="C27" s="82"/>
      <c r="D27" s="83"/>
      <c r="E27" s="84"/>
    </row>
    <row r="28" spans="1:5" s="50" customFormat="1" x14ac:dyDescent="0.35">
      <c r="A28" s="81"/>
      <c r="B28" s="82"/>
      <c r="C28" s="82"/>
      <c r="D28" s="83"/>
      <c r="E28" s="84"/>
    </row>
    <row r="29" spans="1:5" s="50" customFormat="1" x14ac:dyDescent="0.35">
      <c r="A29" s="81"/>
      <c r="B29" s="82"/>
      <c r="C29" s="82"/>
      <c r="D29" s="83"/>
      <c r="E29" s="84"/>
    </row>
    <row r="30" spans="1:5" s="50" customFormat="1" x14ac:dyDescent="0.35">
      <c r="A30" s="81"/>
      <c r="B30" s="82"/>
      <c r="C30" s="82"/>
      <c r="D30" s="83"/>
      <c r="E30" s="84"/>
    </row>
    <row r="31" spans="1:5" s="50" customFormat="1" x14ac:dyDescent="0.35">
      <c r="A31" s="81"/>
      <c r="B31" s="82"/>
      <c r="C31" s="82"/>
      <c r="D31" s="83"/>
      <c r="E31" s="84"/>
    </row>
    <row r="32" spans="1:5" s="50" customFormat="1" x14ac:dyDescent="0.35">
      <c r="A32" s="81"/>
      <c r="B32" s="82"/>
      <c r="C32" s="82"/>
      <c r="D32" s="83"/>
      <c r="E32" s="84"/>
    </row>
    <row r="33" spans="1:5" s="50" customFormat="1" x14ac:dyDescent="0.35">
      <c r="A33" s="48"/>
      <c r="B33" s="49"/>
      <c r="C33" s="49"/>
      <c r="D33" s="64"/>
      <c r="E33" s="65"/>
    </row>
    <row r="34" spans="1:5" x14ac:dyDescent="0.35">
      <c r="A34" s="21" t="s">
        <v>3</v>
      </c>
      <c r="B34" s="35" t="s">
        <v>8</v>
      </c>
      <c r="C34" s="20"/>
      <c r="D34" s="20"/>
      <c r="E34" s="24">
        <f>(SUM(E4:E33))-(SUM(D6:D33))</f>
        <v>46687.73000000001</v>
      </c>
    </row>
    <row r="35" spans="1:5" x14ac:dyDescent="0.35">
      <c r="D35" s="25"/>
    </row>
    <row r="37" spans="1:5" x14ac:dyDescent="0.35">
      <c r="D37" s="44">
        <f>SUM(D6:D10)</f>
        <v>3004.16</v>
      </c>
      <c r="E37" s="44"/>
    </row>
  </sheetData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abSelected="1" zoomScaleNormal="100" workbookViewId="0">
      <selection activeCell="A35" sqref="A35"/>
    </sheetView>
  </sheetViews>
  <sheetFormatPr defaultRowHeight="14.5" x14ac:dyDescent="0.35"/>
  <cols>
    <col min="1" max="1" width="12" customWidth="1"/>
    <col min="2" max="2" width="34.26953125" bestFit="1" customWidth="1"/>
    <col min="3" max="3" width="65.81640625" customWidth="1"/>
    <col min="5" max="5" width="8.90625" bestFit="1" customWidth="1"/>
  </cols>
  <sheetData>
    <row r="1" spans="1:8" x14ac:dyDescent="0.35">
      <c r="A1" s="20" t="s">
        <v>3</v>
      </c>
      <c r="B1" s="20" t="s">
        <v>3</v>
      </c>
      <c r="C1" s="20"/>
      <c r="D1" s="20" t="s">
        <v>3</v>
      </c>
      <c r="E1" s="20" t="s">
        <v>3</v>
      </c>
    </row>
    <row r="2" spans="1:8" x14ac:dyDescent="0.35">
      <c r="A2" s="21" t="s">
        <v>0</v>
      </c>
      <c r="B2" s="21" t="s">
        <v>4</v>
      </c>
      <c r="C2" s="21" t="s">
        <v>5</v>
      </c>
      <c r="D2" s="21" t="s">
        <v>6</v>
      </c>
      <c r="E2" s="21" t="s">
        <v>7</v>
      </c>
    </row>
    <row r="3" spans="1:8" x14ac:dyDescent="0.35">
      <c r="A3" s="21" t="s">
        <v>3</v>
      </c>
      <c r="B3" s="21" t="s">
        <v>3</v>
      </c>
      <c r="C3" s="66"/>
      <c r="D3" s="21" t="s">
        <v>3</v>
      </c>
      <c r="E3" s="21" t="s">
        <v>3</v>
      </c>
    </row>
    <row r="4" spans="1:8" x14ac:dyDescent="0.35">
      <c r="A4" s="22"/>
      <c r="B4" s="21" t="s">
        <v>11</v>
      </c>
      <c r="C4" s="21"/>
      <c r="D4" s="21"/>
      <c r="E4" s="23">
        <f>'LPC Reserve Totals'!D28</f>
        <v>29759.639999999992</v>
      </c>
    </row>
    <row r="5" spans="1:8" x14ac:dyDescent="0.35">
      <c r="A5" s="22"/>
      <c r="B5" s="21" t="s">
        <v>38</v>
      </c>
      <c r="C5" s="21"/>
      <c r="D5" s="63"/>
      <c r="E5" s="63">
        <v>975</v>
      </c>
      <c r="G5" s="25"/>
    </row>
    <row r="6" spans="1:8" x14ac:dyDescent="0.35">
      <c r="A6" s="69"/>
      <c r="B6" s="73" t="s">
        <v>49</v>
      </c>
      <c r="C6" s="70"/>
      <c r="D6" s="88"/>
      <c r="E6" s="88">
        <v>2</v>
      </c>
      <c r="G6" s="25"/>
    </row>
    <row r="7" spans="1:8" x14ac:dyDescent="0.35">
      <c r="A7" s="69"/>
      <c r="B7" s="73" t="s">
        <v>39</v>
      </c>
      <c r="C7" s="70"/>
      <c r="D7" s="88">
        <v>3304.23</v>
      </c>
      <c r="E7" s="88"/>
    </row>
    <row r="8" spans="1:8" x14ac:dyDescent="0.35">
      <c r="A8" s="72">
        <v>45821</v>
      </c>
      <c r="B8" s="73" t="s">
        <v>54</v>
      </c>
      <c r="C8" s="73" t="s">
        <v>55</v>
      </c>
      <c r="D8" s="88">
        <v>125.3</v>
      </c>
      <c r="E8" s="74"/>
    </row>
    <row r="9" spans="1:8" x14ac:dyDescent="0.35">
      <c r="A9" s="69"/>
      <c r="B9" s="70"/>
      <c r="C9" s="70"/>
      <c r="D9" s="88"/>
      <c r="E9" s="88"/>
    </row>
    <row r="10" spans="1:8" x14ac:dyDescent="0.35">
      <c r="A10" s="69"/>
      <c r="B10" s="70"/>
      <c r="C10" s="70"/>
      <c r="D10" s="88"/>
      <c r="E10" s="88"/>
      <c r="H10" s="25"/>
    </row>
    <row r="11" spans="1:8" x14ac:dyDescent="0.35">
      <c r="A11" s="22"/>
      <c r="B11" s="21"/>
      <c r="C11" s="21"/>
      <c r="D11" s="89"/>
      <c r="E11" s="88"/>
      <c r="G11" s="25"/>
    </row>
    <row r="12" spans="1:8" x14ac:dyDescent="0.35">
      <c r="A12" s="22"/>
      <c r="B12" s="21"/>
      <c r="C12" s="21"/>
      <c r="D12" s="89"/>
      <c r="E12" s="74"/>
      <c r="G12" s="44"/>
    </row>
    <row r="13" spans="1:8" x14ac:dyDescent="0.35">
      <c r="A13" s="69"/>
      <c r="B13" s="70"/>
      <c r="C13" s="70"/>
      <c r="D13" s="68"/>
      <c r="E13" s="15"/>
      <c r="G13" s="44"/>
    </row>
    <row r="14" spans="1:8" x14ac:dyDescent="0.35">
      <c r="A14" s="69"/>
      <c r="B14" s="70"/>
      <c r="C14" s="70"/>
      <c r="D14" s="68"/>
      <c r="E14" s="15"/>
    </row>
    <row r="15" spans="1:8" x14ac:dyDescent="0.35">
      <c r="A15" s="69"/>
      <c r="B15" s="70"/>
      <c r="C15" s="70"/>
      <c r="D15" s="68"/>
      <c r="E15" s="15"/>
    </row>
    <row r="16" spans="1:8" x14ac:dyDescent="0.35">
      <c r="A16" s="22"/>
      <c r="B16" s="21"/>
      <c r="C16" s="21"/>
      <c r="D16" s="63"/>
      <c r="E16" s="15"/>
    </row>
    <row r="17" spans="1:5" x14ac:dyDescent="0.35">
      <c r="A17" s="69"/>
      <c r="B17" s="70"/>
      <c r="C17" s="70"/>
      <c r="D17" s="68"/>
      <c r="E17" s="87"/>
    </row>
    <row r="18" spans="1:5" s="75" customFormat="1" x14ac:dyDescent="0.35">
      <c r="A18" s="72"/>
      <c r="B18" s="73"/>
      <c r="C18" s="73"/>
      <c r="D18" s="88"/>
      <c r="E18" s="74"/>
    </row>
    <row r="19" spans="1:5" x14ac:dyDescent="0.35">
      <c r="A19" s="22"/>
      <c r="B19" s="21"/>
      <c r="C19" s="21"/>
      <c r="D19" s="63"/>
      <c r="E19" s="52"/>
    </row>
    <row r="20" spans="1:5" x14ac:dyDescent="0.35">
      <c r="A20" s="22"/>
      <c r="B20" s="21"/>
      <c r="C20" s="21"/>
      <c r="D20" s="63"/>
      <c r="E20" s="89"/>
    </row>
    <row r="21" spans="1:5" x14ac:dyDescent="0.35">
      <c r="A21" s="77"/>
      <c r="B21" s="78"/>
      <c r="C21" s="78"/>
      <c r="D21" s="79"/>
      <c r="E21" s="52"/>
    </row>
    <row r="22" spans="1:5" x14ac:dyDescent="0.35">
      <c r="A22" s="72"/>
      <c r="B22" s="73"/>
      <c r="C22" s="73"/>
      <c r="D22" s="88"/>
      <c r="E22" s="52"/>
    </row>
    <row r="23" spans="1:5" x14ac:dyDescent="0.35">
      <c r="A23" s="72"/>
      <c r="B23" s="73"/>
      <c r="C23" s="73"/>
      <c r="D23" s="88"/>
      <c r="E23" s="52"/>
    </row>
    <row r="24" spans="1:5" x14ac:dyDescent="0.35">
      <c r="A24" s="72"/>
      <c r="B24" s="73"/>
      <c r="C24" s="73"/>
      <c r="D24" s="88"/>
      <c r="E24" s="52"/>
    </row>
    <row r="25" spans="1:5" x14ac:dyDescent="0.35">
      <c r="A25" s="22"/>
      <c r="B25" s="15"/>
      <c r="C25" s="15"/>
      <c r="D25" s="63"/>
      <c r="E25" s="52"/>
    </row>
    <row r="26" spans="1:5" x14ac:dyDescent="0.35">
      <c r="A26" s="22"/>
      <c r="B26" s="15"/>
      <c r="C26" s="15"/>
      <c r="D26" s="63"/>
      <c r="E26" s="52"/>
    </row>
    <row r="27" spans="1:5" x14ac:dyDescent="0.35">
      <c r="A27" s="22"/>
      <c r="B27" s="15"/>
      <c r="C27" s="15"/>
      <c r="D27" s="63"/>
      <c r="E27" s="52"/>
    </row>
    <row r="28" spans="1:5" x14ac:dyDescent="0.35">
      <c r="A28" s="22"/>
      <c r="B28" s="15"/>
      <c r="C28" s="15"/>
      <c r="D28" s="63"/>
      <c r="E28" s="52"/>
    </row>
    <row r="29" spans="1:5" x14ac:dyDescent="0.35">
      <c r="A29" s="22"/>
      <c r="B29" s="15"/>
      <c r="C29" s="15"/>
      <c r="D29" s="63"/>
      <c r="E29" s="52"/>
    </row>
    <row r="30" spans="1:5" x14ac:dyDescent="0.35">
      <c r="A30" s="22"/>
      <c r="B30" s="15"/>
      <c r="C30" s="15"/>
      <c r="D30" s="63"/>
      <c r="E30" s="52"/>
    </row>
    <row r="31" spans="1:5" x14ac:dyDescent="0.35">
      <c r="A31" s="22"/>
      <c r="B31" s="15"/>
      <c r="C31" s="15"/>
      <c r="D31" s="63"/>
      <c r="E31" s="52"/>
    </row>
    <row r="32" spans="1:5" x14ac:dyDescent="0.35">
      <c r="A32" s="22"/>
      <c r="B32" s="15"/>
      <c r="C32" s="15"/>
      <c r="D32" s="63"/>
      <c r="E32" s="52"/>
    </row>
    <row r="33" spans="1:5" x14ac:dyDescent="0.35">
      <c r="A33" s="22"/>
      <c r="B33" s="15"/>
      <c r="C33" s="15"/>
      <c r="D33" s="63"/>
      <c r="E33" s="52"/>
    </row>
    <row r="34" spans="1:5" x14ac:dyDescent="0.35">
      <c r="A34" s="22">
        <v>46112</v>
      </c>
      <c r="B34" s="21" t="s">
        <v>44</v>
      </c>
      <c r="C34" s="21"/>
      <c r="D34" s="34"/>
      <c r="E34" s="52"/>
    </row>
    <row r="35" spans="1:5" x14ac:dyDescent="0.35">
      <c r="A35" s="22"/>
      <c r="B35" s="21"/>
      <c r="C35" s="21"/>
      <c r="D35" s="34"/>
      <c r="E35" s="52"/>
    </row>
    <row r="36" spans="1:5" x14ac:dyDescent="0.35">
      <c r="A36" s="21" t="s">
        <v>3</v>
      </c>
      <c r="B36" s="35" t="s">
        <v>8</v>
      </c>
      <c r="C36" s="20"/>
      <c r="D36" s="20"/>
      <c r="E36" s="24">
        <f>(SUM(E4:E35))-(SUM(D5:D35))</f>
        <v>27307.109999999993</v>
      </c>
    </row>
    <row r="37" spans="1:5" x14ac:dyDescent="0.35">
      <c r="D37" s="44"/>
    </row>
    <row r="38" spans="1:5" x14ac:dyDescent="0.35">
      <c r="D38" s="25"/>
    </row>
    <row r="41" spans="1:5" x14ac:dyDescent="0.35">
      <c r="D41" s="25"/>
    </row>
    <row r="50" spans="4:4" x14ac:dyDescent="0.35">
      <c r="D50" s="2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LPC Reserve Totals</vt:lpstr>
      <vt:lpstr>Reserves overview</vt:lpstr>
      <vt:lpstr>2025-2026 earmarked breakdown</vt:lpstr>
      <vt:lpstr>2025-2026 general breakdown</vt:lpstr>
      <vt:lpstr>'LPC Reserve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Leafield Parish Council Clerk</cp:lastModifiedBy>
  <cp:revision>2</cp:revision>
  <cp:lastPrinted>2025-11-10T14:01:04Z</cp:lastPrinted>
  <dcterms:created xsi:type="dcterms:W3CDTF">2017-10-13T08:28:38Z</dcterms:created>
  <dcterms:modified xsi:type="dcterms:W3CDTF">2025-11-10T14:09:54Z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